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upos 2014\periodo 1º-2°-3°\"/>
    </mc:Choice>
  </mc:AlternateContent>
  <bookViews>
    <workbookView xWindow="240" yWindow="75" windowWidth="11580" windowHeight="67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O26" i="1" l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25" i="1"/>
  <c r="CO3" i="1"/>
  <c r="CO4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" i="1"/>
  <c r="F42" i="2" l="1"/>
  <c r="G42" i="2" s="1"/>
  <c r="F43" i="2"/>
  <c r="G43" i="2" s="1"/>
  <c r="F19" i="2"/>
  <c r="G19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CQ30" i="1" l="1"/>
  <c r="CP30" i="1"/>
  <c r="CF30" i="1"/>
  <c r="CB30" i="1"/>
  <c r="CQ20" i="1"/>
  <c r="CP20" i="1"/>
  <c r="CF20" i="1"/>
  <c r="CB20" i="1"/>
  <c r="CQ49" i="1"/>
  <c r="CP49" i="1"/>
  <c r="CF49" i="1"/>
  <c r="CB49" i="1"/>
  <c r="CQ48" i="1"/>
  <c r="CP48" i="1"/>
  <c r="CF48" i="1"/>
  <c r="CB48" i="1"/>
  <c r="CQ47" i="1"/>
  <c r="CP47" i="1"/>
  <c r="CF47" i="1"/>
  <c r="CB47" i="1"/>
  <c r="CQ46" i="1"/>
  <c r="CP46" i="1"/>
  <c r="CF46" i="1"/>
  <c r="CB46" i="1"/>
  <c r="CQ45" i="1"/>
  <c r="CP45" i="1"/>
  <c r="CF45" i="1"/>
  <c r="CB45" i="1"/>
  <c r="CQ44" i="1"/>
  <c r="CP44" i="1"/>
  <c r="CF44" i="1"/>
  <c r="CB44" i="1"/>
  <c r="CQ43" i="1"/>
  <c r="CP43" i="1"/>
  <c r="CF43" i="1"/>
  <c r="CB43" i="1"/>
  <c r="CQ42" i="1"/>
  <c r="CP42" i="1"/>
  <c r="CF42" i="1"/>
  <c r="CB42" i="1"/>
  <c r="CQ41" i="1"/>
  <c r="CP41" i="1"/>
  <c r="CF41" i="1"/>
  <c r="CB41" i="1"/>
  <c r="CQ40" i="1"/>
  <c r="CP40" i="1"/>
  <c r="CF40" i="1"/>
  <c r="CB40" i="1"/>
  <c r="CQ39" i="1"/>
  <c r="CP39" i="1"/>
  <c r="CF39" i="1"/>
  <c r="CB39" i="1"/>
  <c r="CQ38" i="1"/>
  <c r="CP38" i="1"/>
  <c r="CF38" i="1"/>
  <c r="CB38" i="1"/>
  <c r="CQ37" i="1"/>
  <c r="CP37" i="1"/>
  <c r="CF37" i="1"/>
  <c r="CB37" i="1"/>
  <c r="CQ36" i="1"/>
  <c r="CP36" i="1"/>
  <c r="CF36" i="1"/>
  <c r="CB36" i="1"/>
  <c r="CQ35" i="1"/>
  <c r="CP35" i="1"/>
  <c r="CF35" i="1"/>
  <c r="CB35" i="1"/>
  <c r="CQ34" i="1"/>
  <c r="CP34" i="1"/>
  <c r="CF34" i="1"/>
  <c r="CB34" i="1"/>
  <c r="CQ33" i="1"/>
  <c r="CP33" i="1"/>
  <c r="CF33" i="1"/>
  <c r="CB33" i="1"/>
  <c r="CQ32" i="1"/>
  <c r="CP32" i="1"/>
  <c r="CF32" i="1"/>
  <c r="CB32" i="1"/>
  <c r="CQ31" i="1"/>
  <c r="CP31" i="1"/>
  <c r="CF31" i="1"/>
  <c r="CB31" i="1"/>
  <c r="CQ29" i="1"/>
  <c r="CP29" i="1"/>
  <c r="CF29" i="1"/>
  <c r="CB29" i="1"/>
  <c r="CQ28" i="1"/>
  <c r="CP28" i="1"/>
  <c r="CF28" i="1"/>
  <c r="CB28" i="1"/>
  <c r="CQ27" i="1"/>
  <c r="CP27" i="1"/>
  <c r="CF27" i="1"/>
  <c r="CB27" i="1"/>
  <c r="CQ26" i="1"/>
  <c r="CP26" i="1"/>
  <c r="CF26" i="1"/>
  <c r="CB26" i="1"/>
  <c r="CQ25" i="1"/>
  <c r="CP25" i="1"/>
  <c r="CF25" i="1"/>
  <c r="CB25" i="1"/>
  <c r="CQ23" i="1"/>
  <c r="CP23" i="1"/>
  <c r="CF23" i="1"/>
  <c r="CB23" i="1"/>
  <c r="CQ22" i="1"/>
  <c r="CP22" i="1"/>
  <c r="CF22" i="1"/>
  <c r="CB22" i="1"/>
  <c r="CQ21" i="1"/>
  <c r="CP21" i="1"/>
  <c r="CF21" i="1"/>
  <c r="CB21" i="1"/>
  <c r="CQ19" i="1"/>
  <c r="CP19" i="1"/>
  <c r="CF19" i="1"/>
  <c r="CB19" i="1"/>
  <c r="CQ18" i="1"/>
  <c r="CP18" i="1"/>
  <c r="CF18" i="1"/>
  <c r="CB18" i="1"/>
  <c r="CQ17" i="1"/>
  <c r="CP17" i="1"/>
  <c r="CF17" i="1"/>
  <c r="CB17" i="1"/>
  <c r="CQ16" i="1"/>
  <c r="CP16" i="1"/>
  <c r="CF16" i="1"/>
  <c r="CB16" i="1"/>
  <c r="CQ15" i="1"/>
  <c r="CP15" i="1"/>
  <c r="CF15" i="1"/>
  <c r="CB15" i="1"/>
  <c r="CQ14" i="1"/>
  <c r="CP14" i="1"/>
  <c r="CF14" i="1"/>
  <c r="CB14" i="1"/>
  <c r="CQ13" i="1"/>
  <c r="CP13" i="1"/>
  <c r="CF13" i="1"/>
  <c r="CB13" i="1"/>
  <c r="CQ12" i="1"/>
  <c r="CP12" i="1"/>
  <c r="CF12" i="1"/>
  <c r="CB12" i="1"/>
  <c r="CQ11" i="1"/>
  <c r="CP11" i="1"/>
  <c r="CF11" i="1"/>
  <c r="CB11" i="1"/>
  <c r="CQ10" i="1"/>
  <c r="CP10" i="1"/>
  <c r="CF10" i="1"/>
  <c r="CB10" i="1"/>
  <c r="CQ9" i="1"/>
  <c r="CP9" i="1"/>
  <c r="CF9" i="1"/>
  <c r="CB9" i="1"/>
  <c r="CQ8" i="1"/>
  <c r="CP8" i="1"/>
  <c r="CF8" i="1"/>
  <c r="CB8" i="1"/>
  <c r="CQ7" i="1"/>
  <c r="CP7" i="1"/>
  <c r="CF7" i="1"/>
  <c r="CB7" i="1"/>
  <c r="CQ6" i="1"/>
  <c r="CP6" i="1"/>
  <c r="CF6" i="1"/>
  <c r="CB6" i="1"/>
  <c r="CQ5" i="1"/>
  <c r="CP5" i="1"/>
  <c r="CF5" i="1"/>
  <c r="CB5" i="1"/>
  <c r="CQ4" i="1"/>
  <c r="CP4" i="1"/>
  <c r="CF4" i="1"/>
  <c r="CB4" i="1"/>
  <c r="CQ3" i="1"/>
  <c r="CP3" i="1"/>
  <c r="CF3" i="1"/>
  <c r="CB3" i="1"/>
  <c r="CQ2" i="1"/>
  <c r="CP2" i="1"/>
  <c r="CF2" i="1"/>
  <c r="CB2" i="1"/>
  <c r="CR30" i="1" l="1"/>
  <c r="CR49" i="1"/>
  <c r="CR48" i="1"/>
  <c r="CR45" i="1"/>
  <c r="CR41" i="1"/>
  <c r="CR40" i="1"/>
  <c r="CR38" i="1"/>
  <c r="CR37" i="1"/>
  <c r="CR36" i="1"/>
  <c r="CR32" i="1"/>
  <c r="CR31" i="1"/>
  <c r="CR27" i="1"/>
  <c r="CR26" i="1"/>
  <c r="CR25" i="1"/>
  <c r="CR22" i="1"/>
  <c r="CR21" i="1"/>
  <c r="CR19" i="1"/>
  <c r="CR13" i="1"/>
  <c r="CR12" i="1"/>
  <c r="CR10" i="1"/>
  <c r="CR9" i="1"/>
  <c r="CR8" i="1"/>
  <c r="CR6" i="1"/>
  <c r="CR5" i="1"/>
  <c r="CR4" i="1"/>
  <c r="CR3" i="1"/>
  <c r="CR14" i="1"/>
  <c r="CR17" i="1"/>
  <c r="CR18" i="1"/>
  <c r="CR7" i="1"/>
  <c r="CR11" i="1"/>
  <c r="CR15" i="1"/>
  <c r="CR2" i="1"/>
  <c r="CR23" i="1"/>
  <c r="CR28" i="1"/>
  <c r="CR29" i="1"/>
  <c r="CR33" i="1"/>
  <c r="CR34" i="1"/>
  <c r="CR35" i="1"/>
  <c r="CR39" i="1"/>
  <c r="CR42" i="1"/>
  <c r="CR43" i="1"/>
  <c r="CR44" i="1"/>
  <c r="CR46" i="1"/>
  <c r="CR47" i="1"/>
  <c r="CR20" i="1"/>
  <c r="AY30" i="1"/>
  <c r="AU30" i="1"/>
  <c r="BH30" i="1" l="1"/>
  <c r="BJ30" i="1" l="1"/>
  <c r="BI20" i="1"/>
  <c r="BI30" i="1"/>
  <c r="BK30" i="1" l="1"/>
  <c r="CS30" i="1" s="1"/>
  <c r="BJ20" i="1"/>
  <c r="AY20" i="1"/>
  <c r="AU20" i="1"/>
  <c r="BH20" i="1" l="1"/>
  <c r="BK20" i="1" s="1"/>
  <c r="CS20" i="1" s="1"/>
  <c r="Q37" i="1"/>
  <c r="M37" i="1"/>
  <c r="BJ37" i="1"/>
  <c r="BI37" i="1"/>
  <c r="AY37" i="1"/>
  <c r="AU37" i="1"/>
  <c r="BH37" i="1" l="1"/>
  <c r="BK37" i="1" s="1"/>
  <c r="CS37" i="1" s="1"/>
  <c r="BJ49" i="1"/>
  <c r="BI49" i="1"/>
  <c r="AY49" i="1"/>
  <c r="AU49" i="1"/>
  <c r="BJ48" i="1"/>
  <c r="BI48" i="1"/>
  <c r="AY48" i="1"/>
  <c r="AU48" i="1"/>
  <c r="BJ47" i="1"/>
  <c r="BI47" i="1"/>
  <c r="AY47" i="1"/>
  <c r="AU47" i="1"/>
  <c r="BJ46" i="1"/>
  <c r="BI46" i="1"/>
  <c r="AY46" i="1"/>
  <c r="AU46" i="1"/>
  <c r="BJ45" i="1"/>
  <c r="BI45" i="1"/>
  <c r="AY45" i="1"/>
  <c r="AU45" i="1"/>
  <c r="BJ44" i="1"/>
  <c r="BI44" i="1"/>
  <c r="AY44" i="1"/>
  <c r="AU44" i="1"/>
  <c r="BJ43" i="1"/>
  <c r="BI43" i="1"/>
  <c r="AY43" i="1"/>
  <c r="AU43" i="1"/>
  <c r="BJ42" i="1"/>
  <c r="BI42" i="1"/>
  <c r="AY42" i="1"/>
  <c r="AU42" i="1"/>
  <c r="BJ41" i="1"/>
  <c r="BI41" i="1"/>
  <c r="AY41" i="1"/>
  <c r="AU41" i="1"/>
  <c r="BJ40" i="1"/>
  <c r="BI40" i="1"/>
  <c r="AY40" i="1"/>
  <c r="AU40" i="1"/>
  <c r="BJ39" i="1"/>
  <c r="BI39" i="1"/>
  <c r="AY39" i="1"/>
  <c r="AU39" i="1"/>
  <c r="BJ38" i="1"/>
  <c r="BI38" i="1"/>
  <c r="AY38" i="1"/>
  <c r="AU38" i="1"/>
  <c r="BJ36" i="1"/>
  <c r="BI36" i="1"/>
  <c r="AY36" i="1"/>
  <c r="AU36" i="1"/>
  <c r="BJ35" i="1"/>
  <c r="BI35" i="1"/>
  <c r="AY35" i="1"/>
  <c r="AU35" i="1"/>
  <c r="BJ34" i="1"/>
  <c r="BI34" i="1"/>
  <c r="AY34" i="1"/>
  <c r="AU34" i="1"/>
  <c r="BJ33" i="1"/>
  <c r="BI33" i="1"/>
  <c r="AY33" i="1"/>
  <c r="AU33" i="1"/>
  <c r="BJ32" i="1"/>
  <c r="BI32" i="1"/>
  <c r="AY32" i="1"/>
  <c r="AU32" i="1"/>
  <c r="BJ31" i="1"/>
  <c r="BI31" i="1"/>
  <c r="AY31" i="1"/>
  <c r="AU31" i="1"/>
  <c r="BJ29" i="1"/>
  <c r="BI29" i="1"/>
  <c r="AY29" i="1"/>
  <c r="AU29" i="1"/>
  <c r="BJ28" i="1"/>
  <c r="BI28" i="1"/>
  <c r="AY28" i="1"/>
  <c r="AU28" i="1"/>
  <c r="BJ27" i="1"/>
  <c r="BI27" i="1"/>
  <c r="AY27" i="1"/>
  <c r="AU27" i="1"/>
  <c r="BJ26" i="1"/>
  <c r="BI26" i="1"/>
  <c r="AY26" i="1"/>
  <c r="AU26" i="1"/>
  <c r="BJ25" i="1"/>
  <c r="BI25" i="1"/>
  <c r="AY25" i="1"/>
  <c r="AU25" i="1"/>
  <c r="BJ23" i="1"/>
  <c r="BI23" i="1"/>
  <c r="AY23" i="1"/>
  <c r="AU23" i="1"/>
  <c r="BJ22" i="1"/>
  <c r="BI22" i="1"/>
  <c r="AY22" i="1"/>
  <c r="AU22" i="1"/>
  <c r="BJ21" i="1"/>
  <c r="BI21" i="1"/>
  <c r="AY21" i="1"/>
  <c r="AU21" i="1"/>
  <c r="BJ19" i="1"/>
  <c r="BI19" i="1"/>
  <c r="AY19" i="1"/>
  <c r="AU19" i="1"/>
  <c r="BJ18" i="1"/>
  <c r="BI18" i="1"/>
  <c r="AY18" i="1"/>
  <c r="AU18" i="1"/>
  <c r="BJ17" i="1"/>
  <c r="BI17" i="1"/>
  <c r="AY17" i="1"/>
  <c r="AU17" i="1"/>
  <c r="BJ16" i="1"/>
  <c r="BI16" i="1"/>
  <c r="AY16" i="1"/>
  <c r="AU16" i="1"/>
  <c r="BJ15" i="1"/>
  <c r="BI15" i="1"/>
  <c r="AY15" i="1"/>
  <c r="AU15" i="1"/>
  <c r="BJ14" i="1"/>
  <c r="BI14" i="1"/>
  <c r="AY14" i="1"/>
  <c r="AU14" i="1"/>
  <c r="BJ13" i="1"/>
  <c r="BI13" i="1"/>
  <c r="AY13" i="1"/>
  <c r="AU13" i="1"/>
  <c r="BJ12" i="1"/>
  <c r="BI12" i="1"/>
  <c r="AU12" i="1"/>
  <c r="BJ11" i="1"/>
  <c r="BI11" i="1"/>
  <c r="AY11" i="1"/>
  <c r="AU11" i="1"/>
  <c r="BJ10" i="1"/>
  <c r="BI10" i="1"/>
  <c r="AY10" i="1"/>
  <c r="AU10" i="1"/>
  <c r="BJ9" i="1"/>
  <c r="BI9" i="1"/>
  <c r="AY9" i="1"/>
  <c r="AU9" i="1"/>
  <c r="BJ8" i="1"/>
  <c r="BI8" i="1"/>
  <c r="AY8" i="1"/>
  <c r="AU8" i="1"/>
  <c r="BJ7" i="1"/>
  <c r="BI7" i="1"/>
  <c r="AY7" i="1"/>
  <c r="AU7" i="1"/>
  <c r="BJ6" i="1"/>
  <c r="BI6" i="1"/>
  <c r="AY6" i="1"/>
  <c r="AU6" i="1"/>
  <c r="BJ5" i="1"/>
  <c r="BI5" i="1"/>
  <c r="AY5" i="1"/>
  <c r="AU5" i="1"/>
  <c r="BJ4" i="1"/>
  <c r="BI4" i="1"/>
  <c r="AY4" i="1"/>
  <c r="AU4" i="1"/>
  <c r="BJ3" i="1"/>
  <c r="BI3" i="1"/>
  <c r="AY3" i="1"/>
  <c r="AU3" i="1"/>
  <c r="BJ2" i="1"/>
  <c r="BI2" i="1"/>
  <c r="AY2" i="1"/>
  <c r="AU2" i="1"/>
  <c r="BH3" i="1" l="1"/>
  <c r="BH5" i="1"/>
  <c r="BH7" i="1"/>
  <c r="BK7" i="1" s="1"/>
  <c r="BH8" i="1"/>
  <c r="BK8" i="1" s="1"/>
  <c r="BH9" i="1"/>
  <c r="BK9" i="1" s="1"/>
  <c r="BH10" i="1"/>
  <c r="BH13" i="1"/>
  <c r="BK13" i="1" s="1"/>
  <c r="BH14" i="1"/>
  <c r="BK14" i="1" s="1"/>
  <c r="BH15" i="1"/>
  <c r="BH16" i="1"/>
  <c r="BH18" i="1"/>
  <c r="BK18" i="1" s="1"/>
  <c r="BH19" i="1"/>
  <c r="BK19" i="1" s="1"/>
  <c r="BH22" i="1"/>
  <c r="BK22" i="1" s="1"/>
  <c r="BH23" i="1"/>
  <c r="BH25" i="1"/>
  <c r="BH26" i="1"/>
  <c r="BK26" i="1" s="1"/>
  <c r="BH27" i="1"/>
  <c r="BK27" i="1" s="1"/>
  <c r="BH28" i="1"/>
  <c r="BK28" i="1" s="1"/>
  <c r="BH31" i="1"/>
  <c r="BH32" i="1"/>
  <c r="BK32" i="1" s="1"/>
  <c r="BH35" i="1"/>
  <c r="BK35" i="1" s="1"/>
  <c r="BH36" i="1"/>
  <c r="BK36" i="1" s="1"/>
  <c r="BH38" i="1"/>
  <c r="BK38" i="1" s="1"/>
  <c r="BH39" i="1"/>
  <c r="BK39" i="1" s="1"/>
  <c r="BH42" i="1"/>
  <c r="BH43" i="1"/>
  <c r="BH44" i="1"/>
  <c r="BK44" i="1" s="1"/>
  <c r="BH45" i="1"/>
  <c r="BK45" i="1" s="1"/>
  <c r="BH48" i="1"/>
  <c r="BH49" i="1"/>
  <c r="BH34" i="1"/>
  <c r="BK34" i="1" s="1"/>
  <c r="BH11" i="1"/>
  <c r="BK11" i="1" s="1"/>
  <c r="BH12" i="1"/>
  <c r="BK12" i="1" s="1"/>
  <c r="BH17" i="1"/>
  <c r="BK17" i="1" s="1"/>
  <c r="BH21" i="1"/>
  <c r="BK21" i="1" s="1"/>
  <c r="BH29" i="1"/>
  <c r="BK29" i="1" s="1"/>
  <c r="BH33" i="1"/>
  <c r="BK33" i="1" s="1"/>
  <c r="BH40" i="1"/>
  <c r="BK40" i="1" s="1"/>
  <c r="BH46" i="1"/>
  <c r="BK46" i="1" s="1"/>
  <c r="BH47" i="1"/>
  <c r="BH41" i="1"/>
  <c r="BK41" i="1" s="1"/>
  <c r="BH6" i="1"/>
  <c r="BK6" i="1" s="1"/>
  <c r="BH4" i="1"/>
  <c r="BK4" i="1" s="1"/>
  <c r="BH2" i="1"/>
  <c r="BK2" i="1" s="1"/>
  <c r="BK15" i="1"/>
  <c r="BK23" i="1"/>
  <c r="BK25" i="1"/>
  <c r="BK31" i="1"/>
  <c r="BK42" i="1"/>
  <c r="BK43" i="1"/>
  <c r="BK47" i="1"/>
  <c r="BK48" i="1"/>
  <c r="BK49" i="1"/>
  <c r="BK10" i="1"/>
  <c r="BK16" i="1"/>
  <c r="BK5" i="1"/>
  <c r="BK3" i="1"/>
  <c r="M27" i="1" l="1"/>
  <c r="M28" i="1"/>
  <c r="M29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6" i="1"/>
  <c r="M47" i="1"/>
  <c r="M48" i="1"/>
  <c r="M49" i="1"/>
  <c r="M26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1" i="1"/>
  <c r="M22" i="1"/>
  <c r="M23" i="1"/>
  <c r="M25" i="1"/>
  <c r="M2" i="1"/>
  <c r="AB31" i="1" l="1"/>
  <c r="AA31" i="1"/>
  <c r="Q31" i="1"/>
  <c r="Z31" i="1" s="1"/>
  <c r="AC31" i="1" l="1"/>
  <c r="CS31" i="1" s="1"/>
  <c r="AB27" i="1"/>
  <c r="AB28" i="1"/>
  <c r="AB29" i="1"/>
  <c r="AB32" i="1"/>
  <c r="AB33" i="1"/>
  <c r="AB34" i="1"/>
  <c r="AB35" i="1"/>
  <c r="AB36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26" i="1"/>
  <c r="AB3" i="1"/>
  <c r="AB4" i="1"/>
  <c r="AB5" i="1"/>
  <c r="AB6" i="1"/>
  <c r="AB7" i="1"/>
  <c r="AB8" i="1"/>
  <c r="AB9" i="1"/>
  <c r="AB11" i="1"/>
  <c r="AB12" i="1"/>
  <c r="AB13" i="1"/>
  <c r="AB14" i="1"/>
  <c r="AB15" i="1"/>
  <c r="AB16" i="1"/>
  <c r="AB10" i="1"/>
  <c r="AB17" i="1"/>
  <c r="AB18" i="1"/>
  <c r="AB19" i="1"/>
  <c r="AB21" i="1"/>
  <c r="AB22" i="1"/>
  <c r="AB23" i="1"/>
  <c r="AB25" i="1"/>
  <c r="AA27" i="1"/>
  <c r="AA28" i="1"/>
  <c r="AA29" i="1"/>
  <c r="AA32" i="1"/>
  <c r="AA33" i="1"/>
  <c r="AA34" i="1"/>
  <c r="AA35" i="1"/>
  <c r="AA36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26" i="1"/>
  <c r="AA3" i="1"/>
  <c r="AA4" i="1"/>
  <c r="AA5" i="1"/>
  <c r="AA6" i="1"/>
  <c r="AA7" i="1"/>
  <c r="AA8" i="1"/>
  <c r="AA9" i="1"/>
  <c r="AA11" i="1"/>
  <c r="AA12" i="1"/>
  <c r="AA13" i="1"/>
  <c r="AA14" i="1"/>
  <c r="AA15" i="1"/>
  <c r="AA16" i="1"/>
  <c r="AA10" i="1"/>
  <c r="AA17" i="1"/>
  <c r="AA18" i="1"/>
  <c r="AA19" i="1"/>
  <c r="AA21" i="1"/>
  <c r="AA22" i="1"/>
  <c r="AA23" i="1"/>
  <c r="AA25" i="1"/>
  <c r="Q27" i="1"/>
  <c r="Z27" i="1" s="1"/>
  <c r="Q28" i="1"/>
  <c r="Z28" i="1" s="1"/>
  <c r="Q29" i="1"/>
  <c r="Q32" i="1"/>
  <c r="Z32" i="1" s="1"/>
  <c r="Q33" i="1"/>
  <c r="Z33" i="1" s="1"/>
  <c r="Q34" i="1"/>
  <c r="Z34" i="1" s="1"/>
  <c r="Q35" i="1"/>
  <c r="Z35" i="1" s="1"/>
  <c r="Q36" i="1"/>
  <c r="Z36" i="1" s="1"/>
  <c r="Q38" i="1"/>
  <c r="Z38" i="1" s="1"/>
  <c r="Q39" i="1"/>
  <c r="Z39" i="1" s="1"/>
  <c r="Q40" i="1"/>
  <c r="Z40" i="1" s="1"/>
  <c r="Q41" i="1"/>
  <c r="Z41" i="1" s="1"/>
  <c r="Q42" i="1"/>
  <c r="Z42" i="1" s="1"/>
  <c r="Q43" i="1"/>
  <c r="Z43" i="1" s="1"/>
  <c r="Q44" i="1"/>
  <c r="Z44" i="1" s="1"/>
  <c r="AC44" i="1" s="1"/>
  <c r="CS44" i="1" s="1"/>
  <c r="Q45" i="1"/>
  <c r="Z45" i="1" s="1"/>
  <c r="AC45" i="1" s="1"/>
  <c r="CS45" i="1" s="1"/>
  <c r="Q46" i="1"/>
  <c r="Z46" i="1" s="1"/>
  <c r="Q47" i="1"/>
  <c r="Q48" i="1"/>
  <c r="Z48" i="1" s="1"/>
  <c r="Q49" i="1"/>
  <c r="Z49" i="1" s="1"/>
  <c r="Q26" i="1"/>
  <c r="Z26" i="1" s="1"/>
  <c r="Q3" i="1"/>
  <c r="Q4" i="1"/>
  <c r="Z4" i="1" s="1"/>
  <c r="Q5" i="1"/>
  <c r="Z5" i="1" s="1"/>
  <c r="Q6" i="1"/>
  <c r="Z6" i="1" s="1"/>
  <c r="Q7" i="1"/>
  <c r="Z7" i="1" s="1"/>
  <c r="Q8" i="1"/>
  <c r="Z8" i="1" s="1"/>
  <c r="Q9" i="1"/>
  <c r="Z9" i="1" s="1"/>
  <c r="AC9" i="1" s="1"/>
  <c r="CS9" i="1" s="1"/>
  <c r="Q11" i="1"/>
  <c r="Z11" i="1" s="1"/>
  <c r="Q12" i="1"/>
  <c r="Z12" i="1" s="1"/>
  <c r="Q13" i="1"/>
  <c r="Z13" i="1" s="1"/>
  <c r="Q14" i="1"/>
  <c r="Q15" i="1"/>
  <c r="Z15" i="1" s="1"/>
  <c r="Q16" i="1"/>
  <c r="Z16" i="1" s="1"/>
  <c r="Q10" i="1"/>
  <c r="Z10" i="1" s="1"/>
  <c r="Q17" i="1"/>
  <c r="Z17" i="1" s="1"/>
  <c r="Q18" i="1"/>
  <c r="Z18" i="1" s="1"/>
  <c r="Q19" i="1"/>
  <c r="Z19" i="1" s="1"/>
  <c r="Q21" i="1"/>
  <c r="Z21" i="1" s="1"/>
  <c r="AC21" i="1" s="1"/>
  <c r="CS21" i="1" s="1"/>
  <c r="Q22" i="1"/>
  <c r="Z22" i="1" s="1"/>
  <c r="Q23" i="1"/>
  <c r="Q25" i="1"/>
  <c r="Z25" i="1" s="1"/>
  <c r="AC25" i="1" s="1"/>
  <c r="CS25" i="1" s="1"/>
  <c r="AC18" i="1" l="1"/>
  <c r="CS18" i="1" s="1"/>
  <c r="AC10" i="1"/>
  <c r="CS10" i="1" s="1"/>
  <c r="AC15" i="1"/>
  <c r="CS15" i="1" s="1"/>
  <c r="AC13" i="1"/>
  <c r="CS13" i="1" s="1"/>
  <c r="AC11" i="1"/>
  <c r="CS11" i="1" s="1"/>
  <c r="AC4" i="1"/>
  <c r="CS4" i="1" s="1"/>
  <c r="AC17" i="1"/>
  <c r="CS17" i="1" s="1"/>
  <c r="AC16" i="1"/>
  <c r="CS16" i="1" s="1"/>
  <c r="AC43" i="1"/>
  <c r="CS43" i="1" s="1"/>
  <c r="AC39" i="1"/>
  <c r="CS39" i="1" s="1"/>
  <c r="AC36" i="1"/>
  <c r="CS36" i="1" s="1"/>
  <c r="AC48" i="1"/>
  <c r="CS48" i="1" s="1"/>
  <c r="AC38" i="1"/>
  <c r="CS38" i="1" s="1"/>
  <c r="AC35" i="1"/>
  <c r="CS35" i="1" s="1"/>
  <c r="AC27" i="1"/>
  <c r="CS27" i="1" s="1"/>
  <c r="AC49" i="1"/>
  <c r="CS49" i="1" s="1"/>
  <c r="Z47" i="1"/>
  <c r="AC47" i="1" s="1"/>
  <c r="CS47" i="1" s="1"/>
  <c r="AC46" i="1"/>
  <c r="CS46" i="1" s="1"/>
  <c r="AC42" i="1"/>
  <c r="CS42" i="1" s="1"/>
  <c r="AC41" i="1"/>
  <c r="CS41" i="1" s="1"/>
  <c r="AC40" i="1"/>
  <c r="CS40" i="1" s="1"/>
  <c r="AC34" i="1"/>
  <c r="CS34" i="1" s="1"/>
  <c r="AC33" i="1"/>
  <c r="CS33" i="1" s="1"/>
  <c r="Z29" i="1"/>
  <c r="AC29" i="1" s="1"/>
  <c r="CS29" i="1" s="1"/>
  <c r="AC28" i="1"/>
  <c r="CS28" i="1" s="1"/>
  <c r="AC26" i="1"/>
  <c r="CS26" i="1" s="1"/>
  <c r="Z23" i="1"/>
  <c r="AC23" i="1" s="1"/>
  <c r="CS23" i="1" s="1"/>
  <c r="AC22" i="1"/>
  <c r="CS22" i="1" s="1"/>
  <c r="AC19" i="1"/>
  <c r="CS19" i="1" s="1"/>
  <c r="Z14" i="1"/>
  <c r="AC14" i="1" s="1"/>
  <c r="CS14" i="1" s="1"/>
  <c r="AC12" i="1"/>
  <c r="CS12" i="1" s="1"/>
  <c r="AC7" i="1"/>
  <c r="CS7" i="1" s="1"/>
  <c r="AC8" i="1"/>
  <c r="CS8" i="1" s="1"/>
  <c r="AC6" i="1"/>
  <c r="CS6" i="1" s="1"/>
  <c r="AC5" i="1"/>
  <c r="CS5" i="1" s="1"/>
  <c r="Z3" i="1"/>
  <c r="AC3" i="1" s="1"/>
  <c r="CS3" i="1" s="1"/>
  <c r="AC32" i="1"/>
  <c r="CS32" i="1" s="1"/>
  <c r="AB2" i="1"/>
  <c r="AA2" i="1"/>
  <c r="Q2" i="1"/>
  <c r="Z2" i="1" s="1"/>
  <c r="AC2" i="1" l="1"/>
  <c r="CS2" i="1" s="1"/>
</calcChain>
</file>

<file path=xl/sharedStrings.xml><?xml version="1.0" encoding="utf-8"?>
<sst xmlns="http://schemas.openxmlformats.org/spreadsheetml/2006/main" count="896" uniqueCount="156">
  <si>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</si>
  <si>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</si>
  <si>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</si>
  <si>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</si>
  <si>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</si>
  <si>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</si>
  <si>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</si>
  <si>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</si>
  <si>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</si>
  <si>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</si>
  <si>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</si>
  <si>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</si>
  <si>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</si>
  <si>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</si>
  <si>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</si>
  <si>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</si>
  <si>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</si>
  <si>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</si>
  <si>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</si>
  <si>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</si>
  <si>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</si>
  <si>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</si>
  <si>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</si>
  <si>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</si>
  <si>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</si>
  <si>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</si>
  <si>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</si>
  <si>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</si>
  <si>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</si>
  <si>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</si>
  <si>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11.</t>
  </si>
  <si>
    <t>14.</t>
  </si>
  <si>
    <t>15.</t>
  </si>
  <si>
    <t>01.</t>
  </si>
  <si>
    <t>35.</t>
  </si>
  <si>
    <t>36.</t>
  </si>
  <si>
    <t>37.</t>
  </si>
  <si>
    <t>38.</t>
  </si>
  <si>
    <t>39.</t>
  </si>
  <si>
    <t>40.</t>
  </si>
  <si>
    <t>tareas</t>
  </si>
  <si>
    <t>41.</t>
  </si>
  <si>
    <t>42.</t>
  </si>
  <si>
    <t>43.</t>
  </si>
  <si>
    <t>1ª</t>
  </si>
  <si>
    <t>2ª</t>
  </si>
  <si>
    <t>3ª</t>
  </si>
  <si>
    <t>4ª</t>
  </si>
  <si>
    <t>5ª</t>
  </si>
  <si>
    <t>Participac.</t>
  </si>
  <si>
    <t>Factorización</t>
  </si>
  <si>
    <t>Ec. Lineales</t>
  </si>
  <si>
    <t>Ev. Tangram</t>
  </si>
  <si>
    <t>Pres. Tangram</t>
  </si>
  <si>
    <t>ev. Actividad</t>
  </si>
  <si>
    <t>Ev. Periodo</t>
  </si>
  <si>
    <t>Autoevaluac</t>
  </si>
  <si>
    <t>C. Ma-ge-est</t>
  </si>
  <si>
    <t>Dist 2 ptos</t>
  </si>
  <si>
    <t>Calle Restrepo Jeniffer</t>
  </si>
  <si>
    <t>Betancur Taborda Angie Vanessa</t>
  </si>
  <si>
    <t>Candia Cuervo Andres Felipe</t>
  </si>
  <si>
    <t>Marin Cuartas Angie Vanesa</t>
  </si>
  <si>
    <t>Franco Campiño Evelin Dahiana</t>
  </si>
  <si>
    <t>Valdes Pineda Valentina</t>
  </si>
  <si>
    <t>Sanchez Yali Juliana</t>
  </si>
  <si>
    <t>Herrera Moreno Faber</t>
  </si>
  <si>
    <t>Velez Piedrahita Sebastian</t>
  </si>
  <si>
    <t>Acevedo Torres Juan Fernando</t>
  </si>
  <si>
    <t>Valdes Pineda Vanessa</t>
  </si>
  <si>
    <t>Rodriguez Tabares David Fernando</t>
  </si>
  <si>
    <t>Chaverra Correa Robinson Andres</t>
  </si>
  <si>
    <t>Jimenez Bermudez Duvan Alexis</t>
  </si>
  <si>
    <t>Parra Taborda Ma de los Angeles</t>
  </si>
  <si>
    <t>Ciro Pamplona Luis Alfonso</t>
  </si>
  <si>
    <t>Bolivar Sanchez Ana Maria</t>
  </si>
  <si>
    <t>Pelaez Valentina</t>
  </si>
  <si>
    <t>Torres Molina Otoniel Antonio</t>
  </si>
  <si>
    <t>Agudelo Velez Sebastian</t>
  </si>
  <si>
    <t>Sanchez Velez Sara</t>
  </si>
  <si>
    <t>Valencia Ballesteros Deisy Lorena</t>
  </si>
  <si>
    <t>Taparcua Jimenez Juan Felipe</t>
  </si>
  <si>
    <t>Gallego Morales Luis David</t>
  </si>
  <si>
    <t>Piedrahita Diosa Bradian</t>
  </si>
  <si>
    <t>Cortes Jimenez Duvan alejandro</t>
  </si>
  <si>
    <t>Posada Posada Stiven Andres</t>
  </si>
  <si>
    <t>Machado Restrepo Sebastian</t>
  </si>
  <si>
    <t>Gomez Montoya Maria Jose (E )</t>
  </si>
  <si>
    <t>Lopez Osorio Maria Camila</t>
  </si>
  <si>
    <t>Rendon Lopez Veronica</t>
  </si>
  <si>
    <t>Hurtado Henao Jenny Andrea</t>
  </si>
  <si>
    <t>Herrera Sanmartin Luisa Maria</t>
  </si>
  <si>
    <t>Escobar Caro Sebastian</t>
  </si>
  <si>
    <t>Restrepo Benitez Daniela</t>
  </si>
  <si>
    <t>Castañeda Arroyave Yesenia Isabel</t>
  </si>
  <si>
    <t>Castañeda Arroyave Cindy Paola</t>
  </si>
  <si>
    <t>Betancur Martinez jhonatan</t>
  </si>
  <si>
    <t>Vanegas Torres Ana Maria</t>
  </si>
  <si>
    <t>Olarte Fernandez Laura O.</t>
  </si>
  <si>
    <t>Cano Bolivar Juan Manuel (m)</t>
  </si>
  <si>
    <t>Gallego Bustamante Andres Camilo</t>
  </si>
  <si>
    <t>44.</t>
  </si>
  <si>
    <t>Noriega Eliana</t>
  </si>
  <si>
    <t>Cardona Miranda Angie Melissa</t>
  </si>
  <si>
    <t>m.t.c.</t>
  </si>
  <si>
    <r>
      <t xml:space="preserve">Seguim. </t>
    </r>
    <r>
      <rPr>
        <b/>
        <sz val="10"/>
        <color rgb="FFFF0000"/>
        <rFont val="Monotype Corsiva"/>
        <family val="4"/>
      </rPr>
      <t>70%</t>
    </r>
  </si>
  <si>
    <r>
      <t xml:space="preserve">Ev. Per. </t>
    </r>
    <r>
      <rPr>
        <b/>
        <sz val="10"/>
        <color rgb="FFFF0000"/>
        <rFont val="Monotype Corsiva"/>
        <family val="4"/>
      </rPr>
      <t>20%</t>
    </r>
  </si>
  <si>
    <r>
      <t xml:space="preserve">Autoev. </t>
    </r>
    <r>
      <rPr>
        <b/>
        <sz val="10"/>
        <color rgb="FFFF0000"/>
        <rFont val="Monotype Corsiva"/>
        <family val="4"/>
      </rPr>
      <t>10%</t>
    </r>
  </si>
  <si>
    <t>NOTA  100%</t>
  </si>
  <si>
    <t>x</t>
  </si>
  <si>
    <t>M. Dispersion</t>
  </si>
  <si>
    <t>geogebra</t>
  </si>
  <si>
    <t>Anteproyecto</t>
  </si>
  <si>
    <t>Actividades</t>
  </si>
  <si>
    <t>cuadráticas</t>
  </si>
  <si>
    <t>angulos</t>
  </si>
  <si>
    <t>graf.funciones</t>
  </si>
  <si>
    <t>razones trig.</t>
  </si>
  <si>
    <t>angulos notab</t>
  </si>
  <si>
    <t>t seno coseno</t>
  </si>
  <si>
    <t>ec.linea R.</t>
  </si>
  <si>
    <t>t. Conteo</t>
  </si>
  <si>
    <t>avance antep.</t>
  </si>
  <si>
    <t>Ev. Cubo</t>
  </si>
  <si>
    <t>Pres. cubo</t>
  </si>
  <si>
    <t>Cano Bolivar Juan Manuel</t>
  </si>
  <si>
    <t xml:space="preserve">Gomez Montoya Maria Jose </t>
  </si>
  <si>
    <t>45.</t>
  </si>
  <si>
    <t>Ramirez Carmona Carlos A.</t>
  </si>
  <si>
    <t>46.</t>
  </si>
  <si>
    <t>Garcia Franco Jhonal</t>
  </si>
  <si>
    <t>Morales Vanegas Duvan</t>
  </si>
  <si>
    <t>Identidades T.</t>
  </si>
  <si>
    <t>Ecuaciones t.</t>
  </si>
  <si>
    <t>Cónicas</t>
  </si>
  <si>
    <t>Probabilidades</t>
  </si>
  <si>
    <t>Proyecto</t>
  </si>
  <si>
    <t>Ev. Torre</t>
  </si>
  <si>
    <t>Torre</t>
  </si>
  <si>
    <t>Estudiante</t>
  </si>
  <si>
    <t>Nota 1 p</t>
  </si>
  <si>
    <t>Nota 2 p</t>
  </si>
  <si>
    <t>Nota 3 p</t>
  </si>
  <si>
    <t>Nota final</t>
  </si>
  <si>
    <t>Nota Faltante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</si>
  <si>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</si>
  <si>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</si>
  <si>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</si>
  <si>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</si>
  <si>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</si>
  <si>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</si>
  <si>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</si>
  <si>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</si>
  <si>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</si>
  <si>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DEFINITIVA</t>
  </si>
  <si>
    <t>47.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</si>
</sst>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7.5"/>
      <name val="Monotype Corsiva"/>
      <family val="4"/>
    </font>
    <font>
      <b/>
      <sz val="7.5"/>
      <color indexed="8"/>
      <name val="Monotype Corsiva"/>
      <family val="4"/>
    </font>
    <font>
      <sz val="7.5"/>
      <name val="Monotype Corsiva"/>
      <family val="4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indexed="8"/>
      <name val="Monotype Corsiva"/>
      <family val="4"/>
    </font>
    <font>
      <sz val="8"/>
      <color theme="3" tint="0.39997558519241921"/>
      <name val="Arial"/>
      <family val="2"/>
    </font>
    <font>
      <sz val="8"/>
      <color rgb="FF00B050"/>
      <name val="Arial"/>
      <family val="2"/>
    </font>
    <font>
      <b/>
      <sz val="8"/>
      <name val="Monotype Corsiva"/>
      <family val="4"/>
    </font>
    <font>
      <b/>
      <sz val="10"/>
      <color rgb="FFFF0000"/>
      <name val="Monotype Corsiva"/>
      <family val="4"/>
    </font>
    <font>
      <b/>
      <sz val="11"/>
      <color indexed="8"/>
      <name val="Monotype Corsiva"/>
      <family val="4"/>
    </font>
    <font>
      <sz val="8"/>
      <color rgb="FF92D050"/>
      <name val="Arial"/>
      <family val="2"/>
    </font>
    <font>
      <sz val="8"/>
      <color rgb="FFFFFF00"/>
      <name val="Arial"/>
      <family val="2"/>
    </font>
    <font>
      <b/>
      <sz val="10"/>
      <name val="Monotype Corsiva"/>
      <family val="4"/>
    </font>
    <font>
      <sz val="8"/>
      <name val="Monotype Corsiva"/>
      <family val="4"/>
    </font>
    <font>
      <sz val="7"/>
      <name val="Arial"/>
      <family val="2"/>
    </font>
    <font>
      <sz val="7"/>
      <color indexed="8"/>
      <name val="Arial"/>
      <family val="2"/>
    </font>
    <font>
      <sz val="8.5"/>
      <name val="Arial"/>
      <family val="2"/>
    </font>
    <font>
      <sz val="7"/>
      <name val="Times New Roman"/>
      <family val="1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sz val="7"/>
      <color theme="4"/>
      <name val="Arial"/>
      <family val="2"/>
    </font>
    <font>
      <sz val="7"/>
      <color rgb="FFFFFF00"/>
      <name val="Arial"/>
      <family val="2"/>
    </font>
    <font>
      <u/>
      <sz val="10"/>
      <name val="Arial"/>
      <family val="2"/>
    </font>
    <font>
      <sz val="7"/>
      <color rgb="FF00B05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0" xfId="0" applyFont="1" applyBorder="1"/>
    <xf numFmtId="0" fontId="0" fillId="3" borderId="1" xfId="0" applyFill="1" applyBorder="1"/>
    <xf numFmtId="0" fontId="5" fillId="3" borderId="1" xfId="0" applyFont="1" applyFill="1" applyBorder="1"/>
    <xf numFmtId="0" fontId="1" fillId="3" borderId="1" xfId="0" applyFont="1" applyFill="1" applyBorder="1"/>
    <xf numFmtId="2" fontId="3" fillId="3" borderId="1" xfId="0" applyNumberFormat="1" applyFont="1" applyFill="1" applyBorder="1"/>
    <xf numFmtId="2" fontId="4" fillId="0" borderId="1" xfId="0" applyNumberFormat="1" applyFont="1" applyFill="1" applyBorder="1"/>
    <xf numFmtId="0" fontId="0" fillId="3" borderId="0" xfId="0" applyFill="1"/>
    <xf numFmtId="2" fontId="3" fillId="4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2" fillId="0" borderId="1" xfId="0" applyFont="1" applyFill="1" applyBorder="1"/>
    <xf numFmtId="0" fontId="7" fillId="3" borderId="1" xfId="0" applyFont="1" applyFill="1" applyBorder="1" applyAlignment="1">
      <alignment horizontal="center" textRotation="255"/>
    </xf>
    <xf numFmtId="0" fontId="8" fillId="2" borderId="1" xfId="0" applyFont="1" applyFill="1" applyBorder="1" applyAlignment="1">
      <alignment textRotation="255"/>
    </xf>
    <xf numFmtId="0" fontId="7" fillId="2" borderId="2" xfId="0" applyFont="1" applyFill="1" applyBorder="1" applyAlignment="1">
      <alignment textRotation="255"/>
    </xf>
    <xf numFmtId="0" fontId="7" fillId="0" borderId="1" xfId="0" applyFont="1" applyBorder="1" applyAlignment="1">
      <alignment textRotation="255"/>
    </xf>
    <xf numFmtId="0" fontId="8" fillId="2" borderId="2" xfId="0" applyFont="1" applyFill="1" applyBorder="1" applyAlignment="1">
      <alignment textRotation="255"/>
    </xf>
    <xf numFmtId="0" fontId="8" fillId="0" borderId="1" xfId="0" applyFont="1" applyFill="1" applyBorder="1" applyAlignment="1">
      <alignment textRotation="255"/>
    </xf>
    <xf numFmtId="0" fontId="7" fillId="0" borderId="3" xfId="0" applyFont="1" applyBorder="1" applyAlignment="1">
      <alignment textRotation="255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4" borderId="1" xfId="0" applyFill="1" applyBorder="1"/>
    <xf numFmtId="2" fontId="4" fillId="4" borderId="1" xfId="0" applyNumberFormat="1" applyFont="1" applyFill="1" applyBorder="1"/>
    <xf numFmtId="0" fontId="8" fillId="5" borderId="2" xfId="0" applyFont="1" applyFill="1" applyBorder="1" applyAlignment="1">
      <alignment textRotation="255"/>
    </xf>
    <xf numFmtId="0" fontId="7" fillId="5" borderId="3" xfId="0" applyFont="1" applyFill="1" applyBorder="1" applyAlignment="1">
      <alignment textRotation="255"/>
    </xf>
    <xf numFmtId="2" fontId="10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textRotation="255"/>
    </xf>
    <xf numFmtId="0" fontId="12" fillId="0" borderId="1" xfId="0" applyFont="1" applyFill="1" applyBorder="1" applyAlignment="1">
      <alignment textRotation="255"/>
    </xf>
    <xf numFmtId="9" fontId="17" fillId="7" borderId="2" xfId="0" applyNumberFormat="1" applyFont="1" applyFill="1" applyBorder="1" applyAlignment="1">
      <alignment textRotation="255"/>
    </xf>
    <xf numFmtId="2" fontId="18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2" fontId="10" fillId="4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textRotation="255"/>
    </xf>
    <xf numFmtId="0" fontId="15" fillId="2" borderId="2" xfId="0" applyFont="1" applyFill="1" applyBorder="1" applyAlignment="1">
      <alignment textRotation="255"/>
    </xf>
    <xf numFmtId="0" fontId="20" fillId="0" borderId="1" xfId="0" applyFont="1" applyBorder="1" applyAlignment="1">
      <alignment textRotation="255"/>
    </xf>
    <xf numFmtId="0" fontId="12" fillId="2" borderId="2" xfId="0" applyFont="1" applyFill="1" applyBorder="1" applyAlignment="1">
      <alignment textRotation="255"/>
    </xf>
    <xf numFmtId="0" fontId="15" fillId="0" borderId="3" xfId="0" applyFont="1" applyBorder="1" applyAlignment="1">
      <alignment textRotation="255"/>
    </xf>
    <xf numFmtId="0" fontId="15" fillId="5" borderId="3" xfId="0" applyFont="1" applyFill="1" applyBorder="1" applyAlignment="1">
      <alignment textRotation="255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textRotation="255"/>
    </xf>
    <xf numFmtId="2" fontId="22" fillId="0" borderId="1" xfId="0" applyNumberFormat="1" applyFont="1" applyBorder="1" applyAlignment="1">
      <alignment horizontal="center"/>
    </xf>
    <xf numFmtId="2" fontId="22" fillId="5" borderId="1" xfId="0" applyNumberFormat="1" applyFont="1" applyFill="1" applyBorder="1" applyAlignment="1">
      <alignment horizontal="center"/>
    </xf>
    <xf numFmtId="2" fontId="23" fillId="5" borderId="1" xfId="0" applyNumberFormat="1" applyFont="1" applyFill="1" applyBorder="1" applyAlignment="1">
      <alignment horizontal="center"/>
    </xf>
    <xf numFmtId="0" fontId="22" fillId="3" borderId="0" xfId="0" applyFont="1" applyFill="1"/>
    <xf numFmtId="2" fontId="22" fillId="4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3" fillId="6" borderId="1" xfId="0" applyNumberFormat="1" applyFont="1" applyFill="1" applyBorder="1" applyAlignment="1">
      <alignment horizontal="center"/>
    </xf>
    <xf numFmtId="2" fontId="22" fillId="3" borderId="1" xfId="0" applyNumberFormat="1" applyFont="1" applyFill="1" applyBorder="1"/>
    <xf numFmtId="0" fontId="24" fillId="0" borderId="1" xfId="0" applyFont="1" applyBorder="1"/>
    <xf numFmtId="0" fontId="24" fillId="0" borderId="4" xfId="0" applyFont="1" applyBorder="1"/>
    <xf numFmtId="0" fontId="24" fillId="0" borderId="1" xfId="0" applyFont="1" applyFill="1" applyBorder="1"/>
    <xf numFmtId="0" fontId="22" fillId="3" borderId="1" xfId="0" applyFont="1" applyFill="1" applyBorder="1"/>
    <xf numFmtId="0" fontId="25" fillId="3" borderId="1" xfId="0" applyFont="1" applyFill="1" applyBorder="1"/>
    <xf numFmtId="2" fontId="26" fillId="0" borderId="1" xfId="0" applyNumberFormat="1" applyFont="1" applyBorder="1" applyAlignment="1">
      <alignment horizontal="center"/>
    </xf>
    <xf numFmtId="2" fontId="23" fillId="4" borderId="1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22" fillId="0" borderId="1" xfId="0" applyNumberFormat="1" applyFont="1" applyBorder="1"/>
    <xf numFmtId="49" fontId="3" fillId="0" borderId="0" xfId="0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2" fontId="29" fillId="0" borderId="1" xfId="0" applyNumberFormat="1" applyFont="1" applyBorder="1"/>
    <xf numFmtId="0" fontId="2" fillId="0" borderId="0" xfId="0" applyFont="1"/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9" fontId="17" fillId="7" borderId="5" xfId="0" applyNumberFormat="1" applyFont="1" applyFill="1" applyBorder="1" applyAlignment="1">
      <alignment textRotation="255"/>
    </xf>
    <xf numFmtId="2" fontId="23" fillId="6" borderId="6" xfId="0" applyNumberFormat="1" applyFont="1" applyFill="1" applyBorder="1" applyAlignment="1">
      <alignment horizontal="center"/>
    </xf>
    <xf numFmtId="0" fontId="32" fillId="0" borderId="1" xfId="0" applyFont="1" applyBorder="1" applyAlignment="1">
      <alignment textRotation="255"/>
    </xf>
    <xf numFmtId="2" fontId="0" fillId="0" borderId="1" xfId="0" applyNumberFormat="1" applyBorder="1"/>
    <xf numFmtId="2" fontId="32" fillId="0" borderId="1" xfId="0" applyNumberFormat="1" applyFont="1" applyBorder="1" applyAlignment="1">
      <alignment textRotation="255"/>
    </xf>
    <xf numFmtId="0" fontId="6" fillId="0" borderId="4" xfId="0" applyFont="1" applyBorder="1"/>
    <xf numFmtId="2" fontId="3" fillId="3" borderId="0" xfId="0" applyNumberFormat="1" applyFont="1" applyFill="1" applyBorder="1"/>
    <xf numFmtId="2" fontId="22" fillId="3" borderId="0" xfId="0" applyNumberFormat="1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9"/>
  <sheetViews>
    <sheetView tabSelected="1" view="pageLayout" topLeftCell="BM8" workbookViewId="0">
      <selection activeCell="BU8" sqref="BU8"/>
    </sheetView>
  </sheetViews>
  <sheetFormatPr baseColWidth="10" defaultColWidth="11.28515625" defaultRowHeight="12.75" x14ac:dyDescent="0.2"/>
  <cols>
    <col min="1" max="1" width="2.5703125" customWidth="1"/>
    <col min="2" max="2" width="29.140625" customWidth="1"/>
    <col min="3" max="3" width="1.42578125" customWidth="1"/>
    <col min="4" max="22" width="3.7109375" customWidth="1"/>
    <col min="23" max="23" width="1.42578125" customWidth="1"/>
    <col min="24" max="24" width="3.7109375" customWidth="1"/>
    <col min="25" max="25" width="3.85546875" customWidth="1"/>
    <col min="26" max="28" width="3.7109375" customWidth="1"/>
    <col min="29" max="29" width="7" customWidth="1"/>
    <col min="30" max="30" width="2.42578125" customWidth="1"/>
    <col min="31" max="31" width="20.7109375" customWidth="1"/>
    <col min="32" max="32" width="1.42578125" customWidth="1"/>
    <col min="33" max="38" width="3.42578125" customWidth="1"/>
    <col min="39" max="39" width="1.140625" customWidth="1"/>
    <col min="40" max="40" width="3.42578125" customWidth="1"/>
    <col min="41" max="41" width="2.140625" customWidth="1"/>
    <col min="42" max="56" width="3.42578125" customWidth="1"/>
    <col min="57" max="57" width="1.42578125" customWidth="1"/>
    <col min="58" max="62" width="3.5703125" customWidth="1"/>
    <col min="63" max="63" width="7" customWidth="1"/>
    <col min="64" max="64" width="2.28515625" customWidth="1"/>
    <col min="65" max="65" width="23.5703125" customWidth="1"/>
    <col min="66" max="66" width="1.42578125" customWidth="1"/>
    <col min="67" max="79" width="3.28515625" customWidth="1"/>
    <col min="80" max="84" width="3.42578125" customWidth="1"/>
    <col min="85" max="89" width="3.28515625" customWidth="1"/>
    <col min="90" max="90" width="1.28515625" customWidth="1"/>
    <col min="91" max="92" width="3.28515625" customWidth="1"/>
    <col min="93" max="96" width="3.42578125" customWidth="1"/>
    <col min="97" max="97" width="5" customWidth="1"/>
  </cols>
  <sheetData>
    <row r="1" spans="1:97" ht="155.25" customHeight="1" x14ac:dyDescent="0.2">
      <c r="A1" s="3"/>
      <c r="B1" s="6"/>
      <c r="C1" s="18" t="s">
        <v>54</v>
      </c>
      <c r="D1" s="19" t="s">
        <v>50</v>
      </c>
      <c r="E1" s="21" t="s">
        <v>112</v>
      </c>
      <c r="F1" s="21" t="s">
        <v>110</v>
      </c>
      <c r="G1" s="20" t="s">
        <v>111</v>
      </c>
      <c r="H1" s="20" t="s">
        <v>58</v>
      </c>
      <c r="I1" s="20" t="s">
        <v>104</v>
      </c>
      <c r="J1" s="23" t="s">
        <v>57</v>
      </c>
      <c r="K1" s="22" t="s">
        <v>52</v>
      </c>
      <c r="L1" s="24" t="s">
        <v>53</v>
      </c>
      <c r="M1" s="31" t="s">
        <v>40</v>
      </c>
      <c r="N1" s="25" t="s">
        <v>44</v>
      </c>
      <c r="O1" s="25" t="s">
        <v>45</v>
      </c>
      <c r="P1" s="26" t="s">
        <v>46</v>
      </c>
      <c r="Q1" s="30" t="s">
        <v>49</v>
      </c>
      <c r="R1" s="26" t="s">
        <v>44</v>
      </c>
      <c r="S1" s="25" t="s">
        <v>45</v>
      </c>
      <c r="T1" s="26" t="s">
        <v>46</v>
      </c>
      <c r="U1" s="26" t="s">
        <v>47</v>
      </c>
      <c r="V1" s="26" t="s">
        <v>48</v>
      </c>
      <c r="W1" s="18" t="s">
        <v>54</v>
      </c>
      <c r="X1" s="24" t="s">
        <v>55</v>
      </c>
      <c r="Y1" s="21" t="s">
        <v>56</v>
      </c>
      <c r="Z1" s="42" t="s">
        <v>105</v>
      </c>
      <c r="AA1" s="43" t="s">
        <v>106</v>
      </c>
      <c r="AB1" s="43" t="s">
        <v>107</v>
      </c>
      <c r="AC1" s="44" t="s">
        <v>108</v>
      </c>
      <c r="AD1" s="3"/>
      <c r="AE1" s="6"/>
      <c r="AF1" s="48" t="s">
        <v>113</v>
      </c>
      <c r="AG1" s="49" t="s">
        <v>51</v>
      </c>
      <c r="AH1" s="49" t="s">
        <v>114</v>
      </c>
      <c r="AI1" s="50" t="s">
        <v>115</v>
      </c>
      <c r="AJ1" s="51" t="s">
        <v>116</v>
      </c>
      <c r="AK1" s="49" t="s">
        <v>117</v>
      </c>
      <c r="AL1" s="49" t="s">
        <v>118</v>
      </c>
      <c r="AM1" s="49" t="s">
        <v>119</v>
      </c>
      <c r="AN1" s="49" t="s">
        <v>58</v>
      </c>
      <c r="AO1" s="49" t="s">
        <v>120</v>
      </c>
      <c r="AP1" s="49" t="s">
        <v>121</v>
      </c>
      <c r="AQ1" s="49" t="s">
        <v>122</v>
      </c>
      <c r="AR1" s="43" t="s">
        <v>57</v>
      </c>
      <c r="AS1" s="51" t="s">
        <v>123</v>
      </c>
      <c r="AT1" s="52" t="s">
        <v>124</v>
      </c>
      <c r="AU1" s="53" t="s">
        <v>40</v>
      </c>
      <c r="AV1" s="54" t="s">
        <v>44</v>
      </c>
      <c r="AW1" s="54" t="s">
        <v>45</v>
      </c>
      <c r="AX1" s="55" t="s">
        <v>46</v>
      </c>
      <c r="AY1" s="56" t="s">
        <v>49</v>
      </c>
      <c r="AZ1" s="55" t="s">
        <v>44</v>
      </c>
      <c r="BA1" s="54" t="s">
        <v>45</v>
      </c>
      <c r="BB1" s="55" t="s">
        <v>46</v>
      </c>
      <c r="BC1" s="55" t="s">
        <v>47</v>
      </c>
      <c r="BD1" s="55" t="s">
        <v>48</v>
      </c>
      <c r="BE1" s="48" t="s">
        <v>113</v>
      </c>
      <c r="BF1" s="52" t="s">
        <v>55</v>
      </c>
      <c r="BG1" s="50" t="s">
        <v>56</v>
      </c>
      <c r="BH1" s="42" t="s">
        <v>105</v>
      </c>
      <c r="BI1" s="43" t="s">
        <v>106</v>
      </c>
      <c r="BJ1" s="43" t="s">
        <v>107</v>
      </c>
      <c r="BK1" s="44" t="s">
        <v>108</v>
      </c>
      <c r="BL1" s="3"/>
      <c r="BM1" s="6"/>
      <c r="BN1" s="48" t="s">
        <v>113</v>
      </c>
      <c r="BO1" s="49" t="s">
        <v>117</v>
      </c>
      <c r="BP1" s="49" t="s">
        <v>118</v>
      </c>
      <c r="BQ1" s="49" t="s">
        <v>119</v>
      </c>
      <c r="BR1" s="49" t="s">
        <v>132</v>
      </c>
      <c r="BS1" s="49" t="s">
        <v>133</v>
      </c>
      <c r="BT1" s="49" t="s">
        <v>134</v>
      </c>
      <c r="BU1" s="49" t="s">
        <v>120</v>
      </c>
      <c r="BV1" s="49" t="s">
        <v>121</v>
      </c>
      <c r="BW1" s="49" t="s">
        <v>135</v>
      </c>
      <c r="BX1" s="49" t="s">
        <v>136</v>
      </c>
      <c r="BY1" s="43" t="s">
        <v>57</v>
      </c>
      <c r="BZ1" s="51" t="s">
        <v>137</v>
      </c>
      <c r="CA1" s="52" t="s">
        <v>138</v>
      </c>
      <c r="CB1" s="53" t="s">
        <v>40</v>
      </c>
      <c r="CC1" s="54" t="s">
        <v>44</v>
      </c>
      <c r="CD1" s="54" t="s">
        <v>45</v>
      </c>
      <c r="CE1" s="55" t="s">
        <v>46</v>
      </c>
      <c r="CF1" s="56" t="s">
        <v>49</v>
      </c>
      <c r="CG1" s="55" t="s">
        <v>44</v>
      </c>
      <c r="CH1" s="54" t="s">
        <v>45</v>
      </c>
      <c r="CI1" s="55" t="s">
        <v>46</v>
      </c>
      <c r="CJ1" s="55" t="s">
        <v>47</v>
      </c>
      <c r="CK1" s="55" t="s">
        <v>48</v>
      </c>
      <c r="CL1" s="48" t="s">
        <v>113</v>
      </c>
      <c r="CM1" s="52" t="s">
        <v>55</v>
      </c>
      <c r="CN1" s="50" t="s">
        <v>56</v>
      </c>
      <c r="CO1" s="42" t="s">
        <v>105</v>
      </c>
      <c r="CP1" s="43" t="s">
        <v>106</v>
      </c>
      <c r="CQ1" s="43" t="s">
        <v>107</v>
      </c>
      <c r="CR1" s="88" t="s">
        <v>108</v>
      </c>
      <c r="CS1" s="90" t="s">
        <v>154</v>
      </c>
    </row>
    <row r="2" spans="1:97" ht="14.85" customHeight="1" x14ac:dyDescent="0.2">
      <c r="A2" s="2" t="s">
        <v>33</v>
      </c>
      <c r="B2" s="16" t="s">
        <v>68</v>
      </c>
      <c r="C2" s="12"/>
      <c r="D2" s="32">
        <v>3</v>
      </c>
      <c r="E2" s="33">
        <v>4.3</v>
      </c>
      <c r="F2" s="45">
        <v>1</v>
      </c>
      <c r="G2" s="33">
        <v>2</v>
      </c>
      <c r="H2" s="33"/>
      <c r="I2" s="33">
        <v>1.5</v>
      </c>
      <c r="J2" s="33">
        <v>3.67</v>
      </c>
      <c r="K2" s="33">
        <v>5</v>
      </c>
      <c r="L2" s="33">
        <v>5</v>
      </c>
      <c r="M2" s="34">
        <f t="shared" ref="M2:M19" si="0">(N2+O2+P2)/3</f>
        <v>4.75</v>
      </c>
      <c r="N2" s="35">
        <v>4.5</v>
      </c>
      <c r="O2" s="35">
        <v>5</v>
      </c>
      <c r="P2" s="33">
        <v>4.75</v>
      </c>
      <c r="Q2" s="36">
        <f t="shared" ref="Q2:Q19" si="1">(R2+S2+T2+U2+V2)</f>
        <v>5</v>
      </c>
      <c r="R2" s="33">
        <v>1</v>
      </c>
      <c r="S2" s="33">
        <v>1</v>
      </c>
      <c r="T2" s="33">
        <v>1</v>
      </c>
      <c r="U2" s="33">
        <v>1</v>
      </c>
      <c r="V2" s="33">
        <v>1</v>
      </c>
      <c r="W2" s="12"/>
      <c r="X2" s="33">
        <v>3.25</v>
      </c>
      <c r="Y2" s="33">
        <v>4.9000000000000004</v>
      </c>
      <c r="Z2" s="38">
        <f t="shared" ref="Z2:Z19" si="2">((D2+E2+F2+G2+I2+J2+K2+L2+M2+Q2)/10)*0.7</f>
        <v>2.4653999999999998</v>
      </c>
      <c r="AA2" s="39">
        <f t="shared" ref="AA2:AA19" si="3">X2*0.2</f>
        <v>0.65</v>
      </c>
      <c r="AB2" s="39">
        <f t="shared" ref="AB2:AB19" si="4">Y2*0.1</f>
        <v>0.49000000000000005</v>
      </c>
      <c r="AC2" s="37">
        <f t="shared" ref="AC2:AC8" si="5">(Z2+AA2+AB2)</f>
        <v>3.6053999999999999</v>
      </c>
      <c r="AD2" s="2" t="s">
        <v>33</v>
      </c>
      <c r="AE2" s="65" t="s">
        <v>68</v>
      </c>
      <c r="AF2" s="12"/>
      <c r="AG2" s="57">
        <v>4</v>
      </c>
      <c r="AH2" s="57">
        <v>2.5</v>
      </c>
      <c r="AI2" s="57">
        <v>2.4</v>
      </c>
      <c r="AJ2" s="57"/>
      <c r="AK2" s="57"/>
      <c r="AL2" s="57"/>
      <c r="AM2" s="57"/>
      <c r="AN2" s="57">
        <v>1.5</v>
      </c>
      <c r="AO2" s="57"/>
      <c r="AP2" s="57"/>
      <c r="AQ2" s="57">
        <v>3.7</v>
      </c>
      <c r="AR2" s="57">
        <v>3.5</v>
      </c>
      <c r="AS2" s="57">
        <v>3</v>
      </c>
      <c r="AT2" s="72">
        <v>3</v>
      </c>
      <c r="AU2" s="58">
        <f t="shared" ref="AU2:AU23" si="6">(AV2+AW2+AX2)/3</f>
        <v>1</v>
      </c>
      <c r="AV2" s="57">
        <v>1</v>
      </c>
      <c r="AW2" s="74">
        <v>1</v>
      </c>
      <c r="AX2" s="57">
        <v>1</v>
      </c>
      <c r="AY2" s="59">
        <f t="shared" ref="AY2:AY11" si="7">(AZ2+BA2+BB2+BC2+BD2)</f>
        <v>5</v>
      </c>
      <c r="AZ2" s="57">
        <v>1</v>
      </c>
      <c r="BA2" s="57">
        <v>1</v>
      </c>
      <c r="BB2" s="57">
        <v>1</v>
      </c>
      <c r="BC2" s="57">
        <v>1</v>
      </c>
      <c r="BD2" s="57">
        <v>1</v>
      </c>
      <c r="BE2" s="60"/>
      <c r="BF2" s="72">
        <v>3.5</v>
      </c>
      <c r="BG2" s="57">
        <v>4.66</v>
      </c>
      <c r="BH2" s="61">
        <f t="shared" ref="BH2:BH23" si="8">((AG2+AH2+AN2+AI2+AQ2+AR2+AS2+AT2+AU2+AY2)/10)*0.7</f>
        <v>2.0720000000000001</v>
      </c>
      <c r="BI2" s="62">
        <f t="shared" ref="BI2:BI23" si="9">BF2*0.2</f>
        <v>0.70000000000000007</v>
      </c>
      <c r="BJ2" s="62">
        <f t="shared" ref="BJ2:BJ23" si="10">BG2*0.1</f>
        <v>0.46600000000000003</v>
      </c>
      <c r="BK2" s="63">
        <f t="shared" ref="BK2:BK8" si="11">(BH2+BI2+BJ2)</f>
        <v>3.2380000000000004</v>
      </c>
      <c r="BL2" s="75" t="s">
        <v>33</v>
      </c>
      <c r="BM2" s="65" t="s">
        <v>68</v>
      </c>
      <c r="BN2" s="12"/>
      <c r="BO2" s="57">
        <v>3</v>
      </c>
      <c r="BP2" s="72">
        <v>3</v>
      </c>
      <c r="BQ2" s="57">
        <v>1</v>
      </c>
      <c r="BR2" s="57"/>
      <c r="BS2" s="57"/>
      <c r="BT2" s="57"/>
      <c r="BU2" s="57">
        <v>1</v>
      </c>
      <c r="BV2" s="57">
        <v>2.4</v>
      </c>
      <c r="BW2" s="57"/>
      <c r="BX2" s="57">
        <v>4</v>
      </c>
      <c r="BY2" s="57">
        <v>5</v>
      </c>
      <c r="BZ2" s="57">
        <v>5</v>
      </c>
      <c r="CA2" s="57">
        <v>5</v>
      </c>
      <c r="CB2" s="58">
        <f t="shared" ref="CB2:CB23" si="12">(CC2+CD2+CE2)/3</f>
        <v>2.3333333333333335</v>
      </c>
      <c r="CC2" s="70">
        <v>1</v>
      </c>
      <c r="CD2" s="74">
        <v>5</v>
      </c>
      <c r="CE2" s="70">
        <v>1</v>
      </c>
      <c r="CF2" s="59">
        <f t="shared" ref="CF2:CF23" si="13">(CG2+CH2+CI2+CJ2+CK2)</f>
        <v>5</v>
      </c>
      <c r="CG2" s="57">
        <v>1</v>
      </c>
      <c r="CH2" s="57">
        <v>1</v>
      </c>
      <c r="CI2" s="57">
        <v>1</v>
      </c>
      <c r="CJ2" s="57">
        <v>1</v>
      </c>
      <c r="CK2" s="57">
        <v>1</v>
      </c>
      <c r="CL2" s="60"/>
      <c r="CM2" s="87">
        <v>3.5</v>
      </c>
      <c r="CN2" s="57">
        <v>4</v>
      </c>
      <c r="CO2" s="61">
        <f>((BO2+BP2+BQ2+BV2+BX2+BY2+BZ2+CA2+CB2+CF2+BU2)/11)*0.7</f>
        <v>2.3375757575757574</v>
      </c>
      <c r="CP2" s="62">
        <f t="shared" ref="CP2:CP23" si="14">CM2*0.2</f>
        <v>0.70000000000000007</v>
      </c>
      <c r="CQ2" s="62">
        <f t="shared" ref="CQ2:CQ23" si="15">CN2*0.1</f>
        <v>0.4</v>
      </c>
      <c r="CR2" s="89">
        <f t="shared" ref="CR2:CR8" si="16">(CO2+CP2+CQ2)</f>
        <v>3.4375757575757575</v>
      </c>
      <c r="CS2" s="91">
        <f>(CR2*0.4+BK2*0.3+AC2*0.3)</f>
        <v>3.4280503030303029</v>
      </c>
    </row>
    <row r="3" spans="1:97" ht="14.85" customHeight="1" x14ac:dyDescent="0.2">
      <c r="A3" s="2" t="s">
        <v>0</v>
      </c>
      <c r="B3" s="5" t="s">
        <v>78</v>
      </c>
      <c r="C3" s="10"/>
      <c r="D3" s="32">
        <v>3</v>
      </c>
      <c r="E3" s="33">
        <v>3.8</v>
      </c>
      <c r="F3" s="33">
        <v>1.5</v>
      </c>
      <c r="G3" s="33">
        <v>2</v>
      </c>
      <c r="H3" s="33"/>
      <c r="I3" s="33">
        <v>4.0999999999999996</v>
      </c>
      <c r="J3" s="33">
        <v>2.33</v>
      </c>
      <c r="K3" s="33">
        <v>5</v>
      </c>
      <c r="L3" s="33">
        <v>5</v>
      </c>
      <c r="M3" s="34">
        <f t="shared" si="0"/>
        <v>4</v>
      </c>
      <c r="N3" s="33">
        <v>4</v>
      </c>
      <c r="O3" s="35">
        <v>4</v>
      </c>
      <c r="P3" s="33">
        <v>4</v>
      </c>
      <c r="Q3" s="36">
        <f t="shared" si="1"/>
        <v>4</v>
      </c>
      <c r="R3" s="33">
        <v>1</v>
      </c>
      <c r="S3" s="33">
        <v>1</v>
      </c>
      <c r="T3" s="33">
        <v>1</v>
      </c>
      <c r="U3" s="46">
        <v>1</v>
      </c>
      <c r="V3" s="33"/>
      <c r="W3" s="10"/>
      <c r="X3" s="33">
        <v>2</v>
      </c>
      <c r="Y3" s="33">
        <v>4.95</v>
      </c>
      <c r="Z3" s="38">
        <f t="shared" si="2"/>
        <v>2.4311000000000003</v>
      </c>
      <c r="AA3" s="39">
        <f t="shared" si="3"/>
        <v>0.4</v>
      </c>
      <c r="AB3" s="39">
        <f t="shared" si="4"/>
        <v>0.49500000000000005</v>
      </c>
      <c r="AC3" s="37">
        <f t="shared" si="5"/>
        <v>3.3261000000000003</v>
      </c>
      <c r="AD3" s="2" t="s">
        <v>0</v>
      </c>
      <c r="AE3" s="65" t="s">
        <v>78</v>
      </c>
      <c r="AF3" s="10"/>
      <c r="AG3" s="57">
        <v>4</v>
      </c>
      <c r="AH3" s="72">
        <v>3</v>
      </c>
      <c r="AI3" s="57">
        <v>3</v>
      </c>
      <c r="AJ3" s="57"/>
      <c r="AK3" s="57"/>
      <c r="AL3" s="57"/>
      <c r="AM3" s="57"/>
      <c r="AN3" s="57">
        <v>1</v>
      </c>
      <c r="AO3" s="57"/>
      <c r="AP3" s="57"/>
      <c r="AQ3" s="57">
        <v>3</v>
      </c>
      <c r="AR3" s="57">
        <v>4.5</v>
      </c>
      <c r="AS3" s="57">
        <v>5</v>
      </c>
      <c r="AT3" s="57">
        <v>5</v>
      </c>
      <c r="AU3" s="58">
        <f t="shared" si="6"/>
        <v>5</v>
      </c>
      <c r="AV3" s="57">
        <v>5</v>
      </c>
      <c r="AW3" s="57">
        <v>5</v>
      </c>
      <c r="AX3" s="57">
        <v>5</v>
      </c>
      <c r="AY3" s="59">
        <f t="shared" si="7"/>
        <v>1</v>
      </c>
      <c r="AZ3" s="57">
        <v>1</v>
      </c>
      <c r="BA3" s="57"/>
      <c r="BB3" s="57"/>
      <c r="BC3" s="57"/>
      <c r="BD3" s="57"/>
      <c r="BE3" s="64"/>
      <c r="BF3" s="72">
        <v>4</v>
      </c>
      <c r="BG3" s="57">
        <v>4.5</v>
      </c>
      <c r="BH3" s="61">
        <f t="shared" si="8"/>
        <v>2.415</v>
      </c>
      <c r="BI3" s="62">
        <f t="shared" si="9"/>
        <v>0.8</v>
      </c>
      <c r="BJ3" s="62">
        <f t="shared" si="10"/>
        <v>0.45</v>
      </c>
      <c r="BK3" s="63">
        <f t="shared" si="11"/>
        <v>3.665</v>
      </c>
      <c r="BL3" s="75" t="s">
        <v>0</v>
      </c>
      <c r="BM3" s="65" t="s">
        <v>78</v>
      </c>
      <c r="BN3" s="10"/>
      <c r="BO3" s="57">
        <v>4.3</v>
      </c>
      <c r="BP3" s="57">
        <v>3.2</v>
      </c>
      <c r="BQ3" s="57">
        <v>1</v>
      </c>
      <c r="BR3" s="57"/>
      <c r="BS3" s="57"/>
      <c r="BT3" s="57"/>
      <c r="BU3" s="57"/>
      <c r="BV3" s="72">
        <v>3</v>
      </c>
      <c r="BW3" s="57"/>
      <c r="BX3" s="57">
        <v>3.6</v>
      </c>
      <c r="BY3" s="57">
        <v>1.33</v>
      </c>
      <c r="BZ3" s="57">
        <v>5</v>
      </c>
      <c r="CA3" s="57">
        <v>5</v>
      </c>
      <c r="CB3" s="58">
        <f t="shared" si="12"/>
        <v>5</v>
      </c>
      <c r="CC3" s="57">
        <v>5</v>
      </c>
      <c r="CD3" s="57">
        <v>5</v>
      </c>
      <c r="CE3" s="57">
        <v>5</v>
      </c>
      <c r="CF3" s="59">
        <f t="shared" si="13"/>
        <v>3</v>
      </c>
      <c r="CG3" s="57">
        <v>1</v>
      </c>
      <c r="CH3" s="57">
        <v>1</v>
      </c>
      <c r="CI3" s="57">
        <v>1</v>
      </c>
      <c r="CJ3" s="57"/>
      <c r="CK3" s="57"/>
      <c r="CL3" s="64"/>
      <c r="CM3" s="87">
        <v>5</v>
      </c>
      <c r="CN3" s="57">
        <v>3</v>
      </c>
      <c r="CO3" s="61">
        <f t="shared" ref="CO3:CO49" si="17">((BO3+BP3+BQ3+BV3+BX3+BY3+BZ3+CA3+CB3+CF3+BU3)/11)*0.7</f>
        <v>2.1909999999999998</v>
      </c>
      <c r="CP3" s="62">
        <f t="shared" si="14"/>
        <v>1</v>
      </c>
      <c r="CQ3" s="62">
        <f t="shared" si="15"/>
        <v>0.30000000000000004</v>
      </c>
      <c r="CR3" s="89">
        <f t="shared" si="16"/>
        <v>3.4909999999999997</v>
      </c>
      <c r="CS3" s="91">
        <f t="shared" ref="CS3:CS23" si="18">(CR3*0.4+BK3*0.3+AC3*0.3)</f>
        <v>3.4937299999999998</v>
      </c>
    </row>
    <row r="4" spans="1:97" ht="14.85" customHeight="1" x14ac:dyDescent="0.2">
      <c r="A4" s="2" t="s">
        <v>1</v>
      </c>
      <c r="B4" s="5" t="s">
        <v>96</v>
      </c>
      <c r="C4" s="10"/>
      <c r="D4" s="33">
        <v>1</v>
      </c>
      <c r="E4" s="33">
        <v>3.5</v>
      </c>
      <c r="F4" s="45">
        <v>1</v>
      </c>
      <c r="G4" s="33">
        <v>2</v>
      </c>
      <c r="H4" s="33"/>
      <c r="I4" s="33">
        <v>1.5</v>
      </c>
      <c r="J4" s="33">
        <v>3</v>
      </c>
      <c r="K4" s="33">
        <v>5</v>
      </c>
      <c r="L4" s="33">
        <v>4</v>
      </c>
      <c r="M4" s="34">
        <f t="shared" si="0"/>
        <v>1</v>
      </c>
      <c r="N4" s="33">
        <v>1</v>
      </c>
      <c r="O4" s="35">
        <v>1</v>
      </c>
      <c r="P4" s="33">
        <v>1</v>
      </c>
      <c r="Q4" s="36">
        <f t="shared" si="1"/>
        <v>5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10"/>
      <c r="X4" s="33">
        <v>1.75</v>
      </c>
      <c r="Y4" s="33">
        <v>4.8</v>
      </c>
      <c r="Z4" s="38">
        <f t="shared" si="2"/>
        <v>1.89</v>
      </c>
      <c r="AA4" s="39">
        <f t="shared" si="3"/>
        <v>0.35000000000000003</v>
      </c>
      <c r="AB4" s="39">
        <f t="shared" si="4"/>
        <v>0.48</v>
      </c>
      <c r="AC4" s="37">
        <f t="shared" si="5"/>
        <v>2.7199999999999998</v>
      </c>
      <c r="AD4" s="2" t="s">
        <v>1</v>
      </c>
      <c r="AE4" s="65" t="s">
        <v>96</v>
      </c>
      <c r="AF4" s="10"/>
      <c r="AG4" s="57">
        <v>4</v>
      </c>
      <c r="AH4" s="57">
        <v>2.2999999999999998</v>
      </c>
      <c r="AI4" s="57">
        <v>1</v>
      </c>
      <c r="AJ4" s="57"/>
      <c r="AK4" s="57"/>
      <c r="AL4" s="57"/>
      <c r="AM4" s="57"/>
      <c r="AN4" s="57">
        <v>2.2999999999999998</v>
      </c>
      <c r="AO4" s="57"/>
      <c r="AP4" s="57"/>
      <c r="AQ4" s="57">
        <v>3.5</v>
      </c>
      <c r="AR4" s="57">
        <v>4.33</v>
      </c>
      <c r="AS4" s="57">
        <v>3</v>
      </c>
      <c r="AT4" s="57">
        <v>5</v>
      </c>
      <c r="AU4" s="58">
        <f t="shared" si="6"/>
        <v>1</v>
      </c>
      <c r="AV4" s="57">
        <v>1</v>
      </c>
      <c r="AW4" s="70">
        <v>1</v>
      </c>
      <c r="AX4" s="57">
        <v>1</v>
      </c>
      <c r="AY4" s="59">
        <f t="shared" si="7"/>
        <v>5</v>
      </c>
      <c r="AZ4" s="57">
        <v>1</v>
      </c>
      <c r="BA4" s="57">
        <v>1</v>
      </c>
      <c r="BB4" s="57">
        <v>1</v>
      </c>
      <c r="BC4" s="57">
        <v>1</v>
      </c>
      <c r="BD4" s="57">
        <v>1</v>
      </c>
      <c r="BE4" s="64"/>
      <c r="BF4" s="57">
        <v>1.75</v>
      </c>
      <c r="BG4" s="57">
        <v>4.8499999999999996</v>
      </c>
      <c r="BH4" s="61">
        <f t="shared" si="8"/>
        <v>2.2000999999999995</v>
      </c>
      <c r="BI4" s="62">
        <f t="shared" si="9"/>
        <v>0.35000000000000003</v>
      </c>
      <c r="BJ4" s="62">
        <f t="shared" si="10"/>
        <v>0.48499999999999999</v>
      </c>
      <c r="BK4" s="63">
        <f t="shared" si="11"/>
        <v>3.0350999999999995</v>
      </c>
      <c r="BL4" s="75" t="s">
        <v>1</v>
      </c>
      <c r="BM4" s="65" t="s">
        <v>96</v>
      </c>
      <c r="BN4" s="10"/>
      <c r="BO4" s="72">
        <v>2.5</v>
      </c>
      <c r="BP4" s="57">
        <v>1</v>
      </c>
      <c r="BQ4" s="72">
        <v>3</v>
      </c>
      <c r="BR4" s="57"/>
      <c r="BS4" s="57"/>
      <c r="BT4" s="57"/>
      <c r="BU4" s="57">
        <v>1.4</v>
      </c>
      <c r="BV4" s="57">
        <v>3.4</v>
      </c>
      <c r="BW4" s="57"/>
      <c r="BX4" s="57">
        <v>4</v>
      </c>
      <c r="BY4" s="57">
        <v>2.5</v>
      </c>
      <c r="BZ4" s="57">
        <v>4.8</v>
      </c>
      <c r="CA4" s="57">
        <v>5</v>
      </c>
      <c r="CB4" s="58">
        <f t="shared" si="12"/>
        <v>1</v>
      </c>
      <c r="CC4" s="57">
        <v>1</v>
      </c>
      <c r="CD4" s="70">
        <v>1</v>
      </c>
      <c r="CE4" s="57">
        <v>1</v>
      </c>
      <c r="CF4" s="59">
        <f t="shared" si="13"/>
        <v>5</v>
      </c>
      <c r="CG4" s="57">
        <v>1</v>
      </c>
      <c r="CH4" s="57">
        <v>1</v>
      </c>
      <c r="CI4" s="57">
        <v>1</v>
      </c>
      <c r="CJ4" s="57">
        <v>1</v>
      </c>
      <c r="CK4" s="57">
        <v>1</v>
      </c>
      <c r="CL4" s="64"/>
      <c r="CM4" s="87">
        <v>1.75</v>
      </c>
      <c r="CN4" s="57">
        <v>4.5</v>
      </c>
      <c r="CO4" s="61">
        <f t="shared" si="17"/>
        <v>2.1381818181818182</v>
      </c>
      <c r="CP4" s="62">
        <f t="shared" si="14"/>
        <v>0.35000000000000003</v>
      </c>
      <c r="CQ4" s="62">
        <f t="shared" si="15"/>
        <v>0.45</v>
      </c>
      <c r="CR4" s="89">
        <f t="shared" si="16"/>
        <v>2.9381818181818184</v>
      </c>
      <c r="CS4" s="91">
        <f t="shared" si="18"/>
        <v>2.9018027272727274</v>
      </c>
    </row>
    <row r="5" spans="1:97" ht="14.85" customHeight="1" x14ac:dyDescent="0.2">
      <c r="A5" s="2" t="s">
        <v>2</v>
      </c>
      <c r="B5" s="15" t="s">
        <v>60</v>
      </c>
      <c r="C5" s="10"/>
      <c r="D5" s="32">
        <v>3</v>
      </c>
      <c r="E5" s="33">
        <v>4.5</v>
      </c>
      <c r="F5" s="33">
        <v>2</v>
      </c>
      <c r="G5" s="33">
        <v>2</v>
      </c>
      <c r="H5" s="33"/>
      <c r="I5" s="33">
        <v>3.6</v>
      </c>
      <c r="J5" s="33">
        <v>5</v>
      </c>
      <c r="K5" s="33">
        <v>5</v>
      </c>
      <c r="L5" s="33">
        <v>5</v>
      </c>
      <c r="M5" s="34">
        <f t="shared" si="0"/>
        <v>5</v>
      </c>
      <c r="N5" s="33">
        <v>5</v>
      </c>
      <c r="O5" s="33">
        <v>5</v>
      </c>
      <c r="P5" s="33">
        <v>5</v>
      </c>
      <c r="Q5" s="36">
        <f t="shared" si="1"/>
        <v>3</v>
      </c>
      <c r="R5" s="33">
        <v>1</v>
      </c>
      <c r="S5" s="33">
        <v>1</v>
      </c>
      <c r="T5" s="46">
        <v>1</v>
      </c>
      <c r="U5" s="33"/>
      <c r="V5" s="33"/>
      <c r="W5" s="10"/>
      <c r="X5" s="33">
        <v>2</v>
      </c>
      <c r="Y5" s="33">
        <v>4.8099999999999996</v>
      </c>
      <c r="Z5" s="38">
        <f t="shared" si="2"/>
        <v>2.6669999999999998</v>
      </c>
      <c r="AA5" s="39">
        <f t="shared" si="3"/>
        <v>0.4</v>
      </c>
      <c r="AB5" s="39">
        <f t="shared" si="4"/>
        <v>0.48099999999999998</v>
      </c>
      <c r="AC5" s="37">
        <f t="shared" si="5"/>
        <v>3.5479999999999996</v>
      </c>
      <c r="AD5" s="2" t="s">
        <v>2</v>
      </c>
      <c r="AE5" s="65" t="s">
        <v>60</v>
      </c>
      <c r="AF5" s="10"/>
      <c r="AG5" s="57">
        <v>3.6</v>
      </c>
      <c r="AH5" s="57">
        <v>2.7</v>
      </c>
      <c r="AI5" s="72">
        <v>3</v>
      </c>
      <c r="AJ5" s="57"/>
      <c r="AK5" s="57"/>
      <c r="AL5" s="57"/>
      <c r="AM5" s="57"/>
      <c r="AN5" s="72">
        <v>3</v>
      </c>
      <c r="AO5" s="57"/>
      <c r="AP5" s="57"/>
      <c r="AQ5" s="57">
        <v>4.3</v>
      </c>
      <c r="AR5" s="57">
        <v>5</v>
      </c>
      <c r="AS5" s="57">
        <v>2</v>
      </c>
      <c r="AT5" s="57">
        <v>5</v>
      </c>
      <c r="AU5" s="58">
        <f t="shared" si="6"/>
        <v>4</v>
      </c>
      <c r="AV5" s="57">
        <v>4</v>
      </c>
      <c r="AW5" s="74">
        <v>4</v>
      </c>
      <c r="AX5" s="57">
        <v>4</v>
      </c>
      <c r="AY5" s="59">
        <f t="shared" si="7"/>
        <v>3</v>
      </c>
      <c r="AZ5" s="57">
        <v>1</v>
      </c>
      <c r="BA5" s="57">
        <v>1</v>
      </c>
      <c r="BB5" s="57">
        <v>1</v>
      </c>
      <c r="BC5" s="57"/>
      <c r="BD5" s="57"/>
      <c r="BE5" s="64"/>
      <c r="BF5" s="72">
        <v>2.5</v>
      </c>
      <c r="BG5" s="57">
        <v>4.7</v>
      </c>
      <c r="BH5" s="61">
        <f t="shared" si="8"/>
        <v>2.492</v>
      </c>
      <c r="BI5" s="62">
        <f t="shared" si="9"/>
        <v>0.5</v>
      </c>
      <c r="BJ5" s="62">
        <f t="shared" si="10"/>
        <v>0.47000000000000003</v>
      </c>
      <c r="BK5" s="63">
        <f t="shared" si="11"/>
        <v>3.4620000000000002</v>
      </c>
      <c r="BL5" s="75" t="s">
        <v>2</v>
      </c>
      <c r="BM5" s="65" t="s">
        <v>60</v>
      </c>
      <c r="BN5" s="10"/>
      <c r="BO5" s="72">
        <v>3</v>
      </c>
      <c r="BP5" s="87">
        <v>3.75</v>
      </c>
      <c r="BQ5" s="57">
        <v>4.2</v>
      </c>
      <c r="BR5" s="57"/>
      <c r="BS5" s="57"/>
      <c r="BT5" s="57"/>
      <c r="BU5" s="57">
        <v>2.2000000000000002</v>
      </c>
      <c r="BV5" s="72">
        <v>3</v>
      </c>
      <c r="BW5" s="57"/>
      <c r="BX5" s="57">
        <v>4.8</v>
      </c>
      <c r="BY5" s="57">
        <v>5</v>
      </c>
      <c r="BZ5" s="57">
        <v>5</v>
      </c>
      <c r="CA5" s="57">
        <v>5</v>
      </c>
      <c r="CB5" s="58">
        <f t="shared" si="12"/>
        <v>5</v>
      </c>
      <c r="CC5" s="57">
        <v>5</v>
      </c>
      <c r="CD5" s="57">
        <v>5</v>
      </c>
      <c r="CE5" s="57">
        <v>5</v>
      </c>
      <c r="CF5" s="59">
        <f t="shared" si="13"/>
        <v>3</v>
      </c>
      <c r="CG5" s="57">
        <v>1</v>
      </c>
      <c r="CH5" s="57">
        <v>1</v>
      </c>
      <c r="CI5" s="57">
        <v>1</v>
      </c>
      <c r="CJ5" s="57"/>
      <c r="CK5" s="57"/>
      <c r="CL5" s="64"/>
      <c r="CM5" s="87">
        <v>5</v>
      </c>
      <c r="CN5" s="57">
        <v>3.8</v>
      </c>
      <c r="CO5" s="61">
        <f t="shared" si="17"/>
        <v>2.7968181818181819</v>
      </c>
      <c r="CP5" s="62">
        <f t="shared" si="14"/>
        <v>1</v>
      </c>
      <c r="CQ5" s="62">
        <f t="shared" si="15"/>
        <v>0.38</v>
      </c>
      <c r="CR5" s="89">
        <f t="shared" si="16"/>
        <v>4.1768181818181818</v>
      </c>
      <c r="CS5" s="91">
        <f t="shared" si="18"/>
        <v>3.7737272727272728</v>
      </c>
    </row>
    <row r="6" spans="1:97" ht="14.85" customHeight="1" x14ac:dyDescent="0.2">
      <c r="A6" s="2" t="s">
        <v>3</v>
      </c>
      <c r="B6" s="5" t="s">
        <v>75</v>
      </c>
      <c r="C6" s="10"/>
      <c r="D6" s="32">
        <v>3</v>
      </c>
      <c r="E6" s="33">
        <v>4.5</v>
      </c>
      <c r="F6" s="33">
        <v>2.4</v>
      </c>
      <c r="G6" s="33">
        <v>2</v>
      </c>
      <c r="H6" s="33"/>
      <c r="I6" s="33">
        <v>4</v>
      </c>
      <c r="J6" s="33">
        <v>5</v>
      </c>
      <c r="K6" s="33">
        <v>5</v>
      </c>
      <c r="L6" s="33">
        <v>5</v>
      </c>
      <c r="M6" s="34">
        <f t="shared" si="0"/>
        <v>1</v>
      </c>
      <c r="N6" s="33">
        <v>1</v>
      </c>
      <c r="O6" s="35">
        <v>1</v>
      </c>
      <c r="P6" s="33">
        <v>1</v>
      </c>
      <c r="Q6" s="36">
        <f t="shared" si="1"/>
        <v>2</v>
      </c>
      <c r="R6" s="33">
        <v>1</v>
      </c>
      <c r="S6" s="46">
        <v>1</v>
      </c>
      <c r="T6" s="33"/>
      <c r="U6" s="33"/>
      <c r="V6" s="33"/>
      <c r="W6" s="10"/>
      <c r="X6" s="33">
        <v>1.5</v>
      </c>
      <c r="Y6" s="33">
        <v>4.4000000000000004</v>
      </c>
      <c r="Z6" s="38">
        <f t="shared" si="2"/>
        <v>2.3729999999999998</v>
      </c>
      <c r="AA6" s="39">
        <f t="shared" si="3"/>
        <v>0.30000000000000004</v>
      </c>
      <c r="AB6" s="39">
        <f t="shared" si="4"/>
        <v>0.44000000000000006</v>
      </c>
      <c r="AC6" s="37">
        <f t="shared" si="5"/>
        <v>3.113</v>
      </c>
      <c r="AD6" s="2" t="s">
        <v>3</v>
      </c>
      <c r="AE6" s="65" t="s">
        <v>75</v>
      </c>
      <c r="AF6" s="10"/>
      <c r="AG6" s="72">
        <v>3</v>
      </c>
      <c r="AH6" s="57">
        <v>2.5</v>
      </c>
      <c r="AI6" s="57">
        <v>3.4</v>
      </c>
      <c r="AJ6" s="57"/>
      <c r="AK6" s="57"/>
      <c r="AL6" s="57"/>
      <c r="AM6" s="57"/>
      <c r="AN6" s="72">
        <v>3</v>
      </c>
      <c r="AO6" s="57"/>
      <c r="AP6" s="57"/>
      <c r="AQ6" s="57">
        <v>3</v>
      </c>
      <c r="AR6" s="57">
        <v>4.83</v>
      </c>
      <c r="AS6" s="72">
        <v>3</v>
      </c>
      <c r="AT6" s="57">
        <v>5</v>
      </c>
      <c r="AU6" s="58">
        <f t="shared" si="6"/>
        <v>2.5</v>
      </c>
      <c r="AV6" s="70">
        <v>4</v>
      </c>
      <c r="AW6" s="74">
        <v>1</v>
      </c>
      <c r="AX6" s="57">
        <v>2.5</v>
      </c>
      <c r="AY6" s="59">
        <f t="shared" si="7"/>
        <v>1</v>
      </c>
      <c r="AZ6" s="57">
        <v>1</v>
      </c>
      <c r="BA6" s="57"/>
      <c r="BB6" s="57"/>
      <c r="BC6" s="57"/>
      <c r="BD6" s="57"/>
      <c r="BE6" s="64"/>
      <c r="BF6" s="72">
        <v>2.25</v>
      </c>
      <c r="BG6" s="57">
        <v>4.6500000000000004</v>
      </c>
      <c r="BH6" s="61">
        <f t="shared" si="8"/>
        <v>2.1861000000000002</v>
      </c>
      <c r="BI6" s="62">
        <f t="shared" si="9"/>
        <v>0.45</v>
      </c>
      <c r="BJ6" s="62">
        <f t="shared" si="10"/>
        <v>0.46500000000000008</v>
      </c>
      <c r="BK6" s="63">
        <f t="shared" si="11"/>
        <v>3.1011000000000006</v>
      </c>
      <c r="BL6" s="75" t="s">
        <v>3</v>
      </c>
      <c r="BM6" s="65" t="s">
        <v>75</v>
      </c>
      <c r="BN6" s="10"/>
      <c r="BO6" s="57">
        <v>2.2000000000000002</v>
      </c>
      <c r="BP6" s="57">
        <v>2</v>
      </c>
      <c r="BQ6" s="72">
        <v>3</v>
      </c>
      <c r="BR6" s="57"/>
      <c r="BS6" s="57"/>
      <c r="BT6" s="57"/>
      <c r="BU6" s="57">
        <v>2</v>
      </c>
      <c r="BV6" s="57">
        <v>2.4</v>
      </c>
      <c r="BW6" s="57"/>
      <c r="BX6" s="57">
        <v>3.6</v>
      </c>
      <c r="BY6" s="57">
        <v>2.86</v>
      </c>
      <c r="BZ6" s="57">
        <v>1</v>
      </c>
      <c r="CA6" s="57">
        <v>5</v>
      </c>
      <c r="CB6" s="58">
        <f t="shared" si="12"/>
        <v>5</v>
      </c>
      <c r="CC6" s="57">
        <v>5</v>
      </c>
      <c r="CD6" s="57">
        <v>5</v>
      </c>
      <c r="CE6" s="57">
        <v>5</v>
      </c>
      <c r="CF6" s="59">
        <f t="shared" si="13"/>
        <v>1</v>
      </c>
      <c r="CG6" s="57">
        <v>1</v>
      </c>
      <c r="CH6" s="57"/>
      <c r="CI6" s="57"/>
      <c r="CJ6" s="57"/>
      <c r="CK6" s="57"/>
      <c r="CL6" s="64"/>
      <c r="CM6" s="87">
        <v>3.5</v>
      </c>
      <c r="CN6" s="57">
        <v>3.8</v>
      </c>
      <c r="CO6" s="61">
        <f t="shared" si="17"/>
        <v>1.9129090909090907</v>
      </c>
      <c r="CP6" s="62">
        <f t="shared" si="14"/>
        <v>0.70000000000000007</v>
      </c>
      <c r="CQ6" s="62">
        <f t="shared" si="15"/>
        <v>0.38</v>
      </c>
      <c r="CR6" s="89">
        <f t="shared" si="16"/>
        <v>2.9929090909090905</v>
      </c>
      <c r="CS6" s="91">
        <f t="shared" si="18"/>
        <v>3.0613936363636363</v>
      </c>
    </row>
    <row r="7" spans="1:97" ht="14.85" customHeight="1" x14ac:dyDescent="0.2">
      <c r="A7" s="2" t="s">
        <v>4</v>
      </c>
      <c r="B7" s="5" t="s">
        <v>59</v>
      </c>
      <c r="C7" s="10"/>
      <c r="D7" s="32">
        <v>3</v>
      </c>
      <c r="E7" s="33">
        <v>4</v>
      </c>
      <c r="F7" s="45">
        <v>1</v>
      </c>
      <c r="G7" s="33">
        <v>2</v>
      </c>
      <c r="H7" s="33"/>
      <c r="I7" s="33">
        <v>3.5</v>
      </c>
      <c r="J7" s="33">
        <v>5</v>
      </c>
      <c r="K7" s="32">
        <v>3</v>
      </c>
      <c r="L7" s="33">
        <v>5</v>
      </c>
      <c r="M7" s="34">
        <f t="shared" si="0"/>
        <v>1</v>
      </c>
      <c r="N7" s="33">
        <v>1</v>
      </c>
      <c r="O7" s="35">
        <v>1</v>
      </c>
      <c r="P7" s="33">
        <v>1</v>
      </c>
      <c r="Q7" s="36">
        <f t="shared" si="1"/>
        <v>2</v>
      </c>
      <c r="R7" s="46">
        <v>1</v>
      </c>
      <c r="S7" s="46">
        <v>1</v>
      </c>
      <c r="T7" s="33"/>
      <c r="U7" s="33"/>
      <c r="V7" s="33"/>
      <c r="W7" s="10"/>
      <c r="X7" s="46">
        <v>2.5</v>
      </c>
      <c r="Y7" s="33">
        <v>4.3499999999999996</v>
      </c>
      <c r="Z7" s="38">
        <f t="shared" si="2"/>
        <v>2.0649999999999999</v>
      </c>
      <c r="AA7" s="39">
        <f t="shared" si="3"/>
        <v>0.5</v>
      </c>
      <c r="AB7" s="39">
        <f t="shared" si="4"/>
        <v>0.435</v>
      </c>
      <c r="AC7" s="37">
        <f t="shared" si="5"/>
        <v>3</v>
      </c>
      <c r="AD7" s="2" t="s">
        <v>4</v>
      </c>
      <c r="AE7" s="65" t="s">
        <v>59</v>
      </c>
      <c r="AF7" s="10"/>
      <c r="AG7" s="72">
        <v>3</v>
      </c>
      <c r="AH7" s="72">
        <v>3</v>
      </c>
      <c r="AI7" s="57">
        <v>2.2000000000000002</v>
      </c>
      <c r="AJ7" s="57"/>
      <c r="AK7" s="57"/>
      <c r="AL7" s="57"/>
      <c r="AM7" s="57"/>
      <c r="AN7" s="72">
        <v>3</v>
      </c>
      <c r="AO7" s="57"/>
      <c r="AP7" s="57"/>
      <c r="AQ7" s="57">
        <v>3.5</v>
      </c>
      <c r="AR7" s="57">
        <v>4.83</v>
      </c>
      <c r="AS7" s="57">
        <v>1</v>
      </c>
      <c r="AT7" s="57">
        <v>5</v>
      </c>
      <c r="AU7" s="58">
        <f t="shared" si="6"/>
        <v>5</v>
      </c>
      <c r="AV7" s="57">
        <v>5</v>
      </c>
      <c r="AW7" s="57">
        <v>5</v>
      </c>
      <c r="AX7" s="57">
        <v>5</v>
      </c>
      <c r="AY7" s="59">
        <f t="shared" si="7"/>
        <v>1</v>
      </c>
      <c r="AZ7" s="57">
        <v>1</v>
      </c>
      <c r="BA7" s="57"/>
      <c r="BB7" s="57"/>
      <c r="BC7" s="57"/>
      <c r="BD7" s="57"/>
      <c r="BE7" s="64"/>
      <c r="BF7" s="72">
        <v>2.75</v>
      </c>
      <c r="BG7" s="57">
        <v>4</v>
      </c>
      <c r="BH7" s="61">
        <f t="shared" si="8"/>
        <v>2.2071000000000001</v>
      </c>
      <c r="BI7" s="62">
        <f t="shared" si="9"/>
        <v>0.55000000000000004</v>
      </c>
      <c r="BJ7" s="62">
        <f t="shared" si="10"/>
        <v>0.4</v>
      </c>
      <c r="BK7" s="63">
        <f t="shared" si="11"/>
        <v>3.1571000000000002</v>
      </c>
      <c r="BL7" s="75" t="s">
        <v>4</v>
      </c>
      <c r="BM7" s="65" t="s">
        <v>59</v>
      </c>
      <c r="BN7" s="10"/>
      <c r="BO7" s="72">
        <v>3</v>
      </c>
      <c r="BP7" s="57">
        <v>1</v>
      </c>
      <c r="BQ7" s="72">
        <v>3</v>
      </c>
      <c r="BR7" s="57"/>
      <c r="BS7" s="57"/>
      <c r="BT7" s="57"/>
      <c r="BU7" s="57">
        <v>1.4</v>
      </c>
      <c r="BV7" s="57">
        <v>1.2</v>
      </c>
      <c r="BW7" s="57"/>
      <c r="BX7" s="57">
        <v>3.8</v>
      </c>
      <c r="BY7" s="57">
        <v>4.67</v>
      </c>
      <c r="BZ7" s="57">
        <v>2.9</v>
      </c>
      <c r="CA7" s="57">
        <v>5</v>
      </c>
      <c r="CB7" s="58">
        <f t="shared" si="12"/>
        <v>1</v>
      </c>
      <c r="CC7" s="70">
        <v>1</v>
      </c>
      <c r="CD7" s="70">
        <v>1</v>
      </c>
      <c r="CE7" s="57">
        <v>1</v>
      </c>
      <c r="CF7" s="59">
        <f t="shared" si="13"/>
        <v>1</v>
      </c>
      <c r="CG7" s="57">
        <v>1</v>
      </c>
      <c r="CH7" s="57"/>
      <c r="CI7" s="57"/>
      <c r="CJ7" s="57"/>
      <c r="CK7" s="57"/>
      <c r="CL7" s="64"/>
      <c r="CM7" s="87">
        <v>3.5</v>
      </c>
      <c r="CN7" s="57">
        <v>3.5</v>
      </c>
      <c r="CO7" s="61">
        <f t="shared" si="17"/>
        <v>1.7799090909090907</v>
      </c>
      <c r="CP7" s="62">
        <f t="shared" si="14"/>
        <v>0.70000000000000007</v>
      </c>
      <c r="CQ7" s="62">
        <f t="shared" si="15"/>
        <v>0.35000000000000003</v>
      </c>
      <c r="CR7" s="89">
        <f t="shared" si="16"/>
        <v>2.8299090909090907</v>
      </c>
      <c r="CS7" s="91">
        <f t="shared" si="18"/>
        <v>2.9790936363636362</v>
      </c>
    </row>
    <row r="8" spans="1:97" ht="14.85" customHeight="1" x14ac:dyDescent="0.2">
      <c r="A8" s="2" t="s">
        <v>5</v>
      </c>
      <c r="B8" s="5" t="s">
        <v>61</v>
      </c>
      <c r="C8" s="10"/>
      <c r="D8" s="32">
        <v>3</v>
      </c>
      <c r="E8" s="45">
        <v>1</v>
      </c>
      <c r="F8" s="33">
        <v>2</v>
      </c>
      <c r="G8" s="45">
        <v>1</v>
      </c>
      <c r="H8" s="33"/>
      <c r="I8" s="33">
        <v>1.5</v>
      </c>
      <c r="J8" s="33">
        <v>3.33</v>
      </c>
      <c r="K8" s="33">
        <v>5</v>
      </c>
      <c r="L8" s="33">
        <v>5</v>
      </c>
      <c r="M8" s="34">
        <f t="shared" si="0"/>
        <v>1</v>
      </c>
      <c r="N8" s="33">
        <v>1</v>
      </c>
      <c r="O8" s="35">
        <v>1</v>
      </c>
      <c r="P8" s="33">
        <v>1</v>
      </c>
      <c r="Q8" s="36">
        <f t="shared" si="1"/>
        <v>3</v>
      </c>
      <c r="R8" s="33">
        <v>1</v>
      </c>
      <c r="S8" s="33">
        <v>1</v>
      </c>
      <c r="T8" s="46">
        <v>1</v>
      </c>
      <c r="U8" s="33"/>
      <c r="V8" s="33"/>
      <c r="W8" s="10"/>
      <c r="X8" s="33">
        <v>1.5</v>
      </c>
      <c r="Y8" s="33">
        <v>4.0999999999999996</v>
      </c>
      <c r="Z8" s="38">
        <f t="shared" si="2"/>
        <v>1.8080999999999996</v>
      </c>
      <c r="AA8" s="39">
        <f t="shared" si="3"/>
        <v>0.30000000000000004</v>
      </c>
      <c r="AB8" s="39">
        <f t="shared" si="4"/>
        <v>0.41</v>
      </c>
      <c r="AC8" s="37">
        <f t="shared" si="5"/>
        <v>2.5180999999999996</v>
      </c>
      <c r="AD8" s="2" t="s">
        <v>5</v>
      </c>
      <c r="AE8" s="65" t="s">
        <v>61</v>
      </c>
      <c r="AF8" s="10"/>
      <c r="AG8" s="72">
        <v>3</v>
      </c>
      <c r="AH8" s="57">
        <v>2</v>
      </c>
      <c r="AI8" s="72">
        <v>3</v>
      </c>
      <c r="AJ8" s="57"/>
      <c r="AK8" s="57"/>
      <c r="AL8" s="57"/>
      <c r="AM8" s="57"/>
      <c r="AN8" s="72">
        <v>3</v>
      </c>
      <c r="AO8" s="57"/>
      <c r="AP8" s="57"/>
      <c r="AQ8" s="72">
        <v>3</v>
      </c>
      <c r="AR8" s="57">
        <v>4.67</v>
      </c>
      <c r="AS8" s="57">
        <v>2</v>
      </c>
      <c r="AT8" s="57">
        <v>5</v>
      </c>
      <c r="AU8" s="58">
        <f t="shared" si="6"/>
        <v>5</v>
      </c>
      <c r="AV8" s="57">
        <v>5</v>
      </c>
      <c r="AW8" s="57">
        <v>5</v>
      </c>
      <c r="AX8" s="57">
        <v>5</v>
      </c>
      <c r="AY8" s="59">
        <f t="shared" si="7"/>
        <v>1</v>
      </c>
      <c r="AZ8" s="57">
        <v>1</v>
      </c>
      <c r="BA8" s="57"/>
      <c r="BB8" s="57"/>
      <c r="BC8" s="57"/>
      <c r="BD8" s="57"/>
      <c r="BE8" s="64"/>
      <c r="BF8" s="72">
        <v>2.25</v>
      </c>
      <c r="BG8" s="57">
        <v>1</v>
      </c>
      <c r="BH8" s="61">
        <f t="shared" si="8"/>
        <v>2.2168999999999999</v>
      </c>
      <c r="BI8" s="62">
        <f t="shared" si="9"/>
        <v>0.45</v>
      </c>
      <c r="BJ8" s="62">
        <f t="shared" si="10"/>
        <v>0.1</v>
      </c>
      <c r="BK8" s="63">
        <f t="shared" si="11"/>
        <v>2.7669000000000001</v>
      </c>
      <c r="BL8" s="75" t="s">
        <v>5</v>
      </c>
      <c r="BM8" s="65" t="s">
        <v>61</v>
      </c>
      <c r="BN8" s="10"/>
      <c r="BO8" s="57" t="s">
        <v>109</v>
      </c>
      <c r="BP8" s="72" t="s">
        <v>109</v>
      </c>
      <c r="BQ8" s="57" t="s">
        <v>109</v>
      </c>
      <c r="BR8" s="57" t="s">
        <v>109</v>
      </c>
      <c r="BS8" s="57" t="s">
        <v>109</v>
      </c>
      <c r="BT8" s="57" t="s">
        <v>109</v>
      </c>
      <c r="BU8" s="57" t="s">
        <v>109</v>
      </c>
      <c r="BV8" s="57" t="s">
        <v>109</v>
      </c>
      <c r="BW8" s="57" t="s">
        <v>109</v>
      </c>
      <c r="BX8" s="72" t="s">
        <v>109</v>
      </c>
      <c r="BY8" s="57" t="s">
        <v>109</v>
      </c>
      <c r="BZ8" s="57" t="s">
        <v>109</v>
      </c>
      <c r="CA8" s="57" t="s">
        <v>109</v>
      </c>
      <c r="CB8" s="58" t="e">
        <f t="shared" si="12"/>
        <v>#VALUE!</v>
      </c>
      <c r="CC8" s="57" t="s">
        <v>109</v>
      </c>
      <c r="CD8" s="57" t="s">
        <v>109</v>
      </c>
      <c r="CE8" s="57" t="s">
        <v>109</v>
      </c>
      <c r="CF8" s="59" t="e">
        <f t="shared" si="13"/>
        <v>#VALUE!</v>
      </c>
      <c r="CG8" s="57" t="s">
        <v>109</v>
      </c>
      <c r="CH8" s="57" t="s">
        <v>109</v>
      </c>
      <c r="CI8" s="57" t="s">
        <v>109</v>
      </c>
      <c r="CJ8" s="57" t="s">
        <v>109</v>
      </c>
      <c r="CK8" s="57" t="s">
        <v>109</v>
      </c>
      <c r="CL8" s="64"/>
      <c r="CM8" s="87" t="s">
        <v>109</v>
      </c>
      <c r="CN8" s="57" t="s">
        <v>109</v>
      </c>
      <c r="CO8" s="61" t="e">
        <f t="shared" si="17"/>
        <v>#VALUE!</v>
      </c>
      <c r="CP8" s="62" t="e">
        <f t="shared" si="14"/>
        <v>#VALUE!</v>
      </c>
      <c r="CQ8" s="62" t="e">
        <f t="shared" si="15"/>
        <v>#VALUE!</v>
      </c>
      <c r="CR8" s="89" t="e">
        <f t="shared" si="16"/>
        <v>#VALUE!</v>
      </c>
      <c r="CS8" s="91" t="e">
        <f t="shared" si="18"/>
        <v>#VALUE!</v>
      </c>
    </row>
    <row r="9" spans="1:97" ht="14.85" customHeight="1" x14ac:dyDescent="0.2">
      <c r="A9" s="2" t="s">
        <v>6</v>
      </c>
      <c r="B9" s="5" t="s">
        <v>99</v>
      </c>
      <c r="C9" s="10"/>
      <c r="D9" s="32">
        <v>3</v>
      </c>
      <c r="E9" s="33">
        <v>3.8</v>
      </c>
      <c r="F9" s="33">
        <v>1.5</v>
      </c>
      <c r="G9" s="33">
        <v>1.5</v>
      </c>
      <c r="H9" s="32">
        <v>0.3</v>
      </c>
      <c r="I9" s="33">
        <v>4.0999999999999996</v>
      </c>
      <c r="J9" s="33">
        <v>1</v>
      </c>
      <c r="K9" s="33">
        <v>5</v>
      </c>
      <c r="L9" s="33">
        <v>5</v>
      </c>
      <c r="M9" s="34">
        <f t="shared" si="0"/>
        <v>3.5</v>
      </c>
      <c r="N9" s="33">
        <v>3.5</v>
      </c>
      <c r="O9" s="35">
        <v>3.5</v>
      </c>
      <c r="P9" s="33">
        <v>3.5</v>
      </c>
      <c r="Q9" s="36">
        <f t="shared" si="1"/>
        <v>2</v>
      </c>
      <c r="R9" s="33">
        <v>1</v>
      </c>
      <c r="S9" s="46">
        <v>1</v>
      </c>
      <c r="T9" s="33"/>
      <c r="U9" s="33"/>
      <c r="V9" s="33"/>
      <c r="W9" s="10"/>
      <c r="X9" s="33">
        <v>2</v>
      </c>
      <c r="Y9" s="33">
        <v>4.2</v>
      </c>
      <c r="Z9" s="38">
        <f t="shared" si="2"/>
        <v>2.1279999999999997</v>
      </c>
      <c r="AA9" s="39">
        <f t="shared" si="3"/>
        <v>0.4</v>
      </c>
      <c r="AB9" s="39">
        <f t="shared" si="4"/>
        <v>0.42000000000000004</v>
      </c>
      <c r="AC9" s="37">
        <f>(Z9+AA9+AB9+H9)</f>
        <v>3.2479999999999993</v>
      </c>
      <c r="AD9" s="2" t="s">
        <v>6</v>
      </c>
      <c r="AE9" s="65" t="s">
        <v>125</v>
      </c>
      <c r="AF9" s="10"/>
      <c r="AG9" s="57">
        <v>3.6</v>
      </c>
      <c r="AH9" s="72">
        <v>3</v>
      </c>
      <c r="AI9" s="72">
        <v>3</v>
      </c>
      <c r="AJ9" s="57"/>
      <c r="AK9" s="72">
        <v>0.3</v>
      </c>
      <c r="AL9" s="57"/>
      <c r="AM9" s="57"/>
      <c r="AN9" s="57">
        <v>1</v>
      </c>
      <c r="AO9" s="57"/>
      <c r="AP9" s="57"/>
      <c r="AQ9" s="57">
        <v>3</v>
      </c>
      <c r="AR9" s="57">
        <v>4.17</v>
      </c>
      <c r="AS9" s="57">
        <v>2</v>
      </c>
      <c r="AT9" s="57">
        <v>3.5</v>
      </c>
      <c r="AU9" s="58">
        <f t="shared" si="6"/>
        <v>2</v>
      </c>
      <c r="AV9" s="57">
        <v>2</v>
      </c>
      <c r="AW9" s="70">
        <v>2</v>
      </c>
      <c r="AX9" s="57">
        <v>2</v>
      </c>
      <c r="AY9" s="59">
        <f t="shared" si="7"/>
        <v>1</v>
      </c>
      <c r="AZ9" s="57">
        <v>1</v>
      </c>
      <c r="BA9" s="57"/>
      <c r="BB9" s="57"/>
      <c r="BC9" s="57"/>
      <c r="BD9" s="57"/>
      <c r="BE9" s="64"/>
      <c r="BF9" s="72">
        <v>2.75</v>
      </c>
      <c r="BG9" s="57">
        <v>3.9</v>
      </c>
      <c r="BH9" s="61">
        <f t="shared" si="8"/>
        <v>1.8388999999999998</v>
      </c>
      <c r="BI9" s="62">
        <f t="shared" si="9"/>
        <v>0.55000000000000004</v>
      </c>
      <c r="BJ9" s="62">
        <f t="shared" si="10"/>
        <v>0.39</v>
      </c>
      <c r="BK9" s="63">
        <f>(BH9+BI9+BJ9+AK9)</f>
        <v>3.0788999999999995</v>
      </c>
      <c r="BL9" s="75" t="s">
        <v>6</v>
      </c>
      <c r="BM9" s="65" t="s">
        <v>125</v>
      </c>
      <c r="BN9" s="10"/>
      <c r="BO9" s="57">
        <v>1</v>
      </c>
      <c r="BP9" s="57">
        <v>1</v>
      </c>
      <c r="BQ9" s="57">
        <v>1.2</v>
      </c>
      <c r="BR9" s="72"/>
      <c r="BS9" s="57"/>
      <c r="BT9" s="57"/>
      <c r="BU9" s="57">
        <v>1</v>
      </c>
      <c r="BV9" s="57">
        <v>3</v>
      </c>
      <c r="BW9" s="57"/>
      <c r="BX9" s="57">
        <v>3.5</v>
      </c>
      <c r="BY9" s="57">
        <v>4.5</v>
      </c>
      <c r="BZ9" s="57">
        <v>4.9000000000000004</v>
      </c>
      <c r="CA9" s="57">
        <v>5</v>
      </c>
      <c r="CB9" s="58">
        <f t="shared" si="12"/>
        <v>1</v>
      </c>
      <c r="CC9" s="70">
        <v>1</v>
      </c>
      <c r="CD9" s="70">
        <v>1</v>
      </c>
      <c r="CE9" s="70">
        <v>1</v>
      </c>
      <c r="CF9" s="59">
        <f t="shared" si="13"/>
        <v>1</v>
      </c>
      <c r="CG9" s="57">
        <v>1</v>
      </c>
      <c r="CH9" s="57"/>
      <c r="CI9" s="57"/>
      <c r="CJ9" s="57"/>
      <c r="CK9" s="57"/>
      <c r="CL9" s="64"/>
      <c r="CM9" s="87">
        <v>4.5</v>
      </c>
      <c r="CN9" s="57">
        <v>3.5</v>
      </c>
      <c r="CO9" s="61">
        <f t="shared" si="17"/>
        <v>1.7245454545454546</v>
      </c>
      <c r="CP9" s="62">
        <f t="shared" si="14"/>
        <v>0.9</v>
      </c>
      <c r="CQ9" s="62">
        <f t="shared" si="15"/>
        <v>0.35000000000000003</v>
      </c>
      <c r="CR9" s="89">
        <f>(CO9+CP9+CQ9+BR9)</f>
        <v>2.9745454545454546</v>
      </c>
      <c r="CS9" s="91">
        <f t="shared" si="18"/>
        <v>3.0878881818181814</v>
      </c>
    </row>
    <row r="10" spans="1:97" ht="14.85" customHeight="1" x14ac:dyDescent="0.2">
      <c r="A10" s="2" t="s">
        <v>7</v>
      </c>
      <c r="B10" s="5" t="s">
        <v>103</v>
      </c>
      <c r="C10" s="10"/>
      <c r="D10" s="32">
        <v>3</v>
      </c>
      <c r="E10" s="33">
        <v>4.3</v>
      </c>
      <c r="F10" s="33">
        <v>1.5</v>
      </c>
      <c r="G10" s="33">
        <v>2</v>
      </c>
      <c r="H10" s="33"/>
      <c r="I10" s="33">
        <v>2.5</v>
      </c>
      <c r="J10" s="33">
        <v>3.33</v>
      </c>
      <c r="K10" s="33">
        <v>5</v>
      </c>
      <c r="L10" s="33">
        <v>5</v>
      </c>
      <c r="M10" s="34">
        <f t="shared" si="0"/>
        <v>1</v>
      </c>
      <c r="N10" s="40">
        <v>1</v>
      </c>
      <c r="O10" s="40">
        <v>1</v>
      </c>
      <c r="P10" s="33">
        <v>1</v>
      </c>
      <c r="Q10" s="36">
        <f t="shared" si="1"/>
        <v>1</v>
      </c>
      <c r="R10" s="46">
        <v>1</v>
      </c>
      <c r="S10" s="33"/>
      <c r="T10" s="33"/>
      <c r="U10" s="33"/>
      <c r="V10" s="33"/>
      <c r="W10" s="10"/>
      <c r="X10" s="33">
        <v>1.25</v>
      </c>
      <c r="Y10" s="33">
        <v>4</v>
      </c>
      <c r="Z10" s="38">
        <f t="shared" si="2"/>
        <v>2.0041000000000002</v>
      </c>
      <c r="AA10" s="39">
        <f t="shared" si="3"/>
        <v>0.25</v>
      </c>
      <c r="AB10" s="39">
        <f t="shared" si="4"/>
        <v>0.4</v>
      </c>
      <c r="AC10" s="37">
        <f t="shared" ref="AC10:AC19" si="19">(Z10+AA10+AB10)</f>
        <v>2.6541000000000001</v>
      </c>
      <c r="AD10" s="2" t="s">
        <v>7</v>
      </c>
      <c r="AE10" s="65" t="s">
        <v>103</v>
      </c>
      <c r="AF10" s="10"/>
      <c r="AG10" s="57" t="s">
        <v>109</v>
      </c>
      <c r="AH10" s="57" t="s">
        <v>109</v>
      </c>
      <c r="AI10" s="57" t="s">
        <v>109</v>
      </c>
      <c r="AJ10" s="57" t="s">
        <v>109</v>
      </c>
      <c r="AK10" s="57" t="s">
        <v>109</v>
      </c>
      <c r="AL10" s="57" t="s">
        <v>109</v>
      </c>
      <c r="AM10" s="57" t="s">
        <v>109</v>
      </c>
      <c r="AN10" s="57" t="s">
        <v>109</v>
      </c>
      <c r="AO10" s="57" t="s">
        <v>109</v>
      </c>
      <c r="AP10" s="57" t="s">
        <v>109</v>
      </c>
      <c r="AQ10" s="57" t="s">
        <v>109</v>
      </c>
      <c r="AR10" s="57" t="s">
        <v>109</v>
      </c>
      <c r="AS10" s="57" t="s">
        <v>109</v>
      </c>
      <c r="AT10" s="57" t="s">
        <v>109</v>
      </c>
      <c r="AU10" s="58" t="e">
        <f t="shared" si="6"/>
        <v>#VALUE!</v>
      </c>
      <c r="AV10" s="57" t="s">
        <v>109</v>
      </c>
      <c r="AW10" s="57" t="s">
        <v>109</v>
      </c>
      <c r="AX10" s="57" t="s">
        <v>109</v>
      </c>
      <c r="AY10" s="59" t="e">
        <f t="shared" si="7"/>
        <v>#VALUE!</v>
      </c>
      <c r="AZ10" s="57" t="s">
        <v>109</v>
      </c>
      <c r="BA10" s="57" t="s">
        <v>109</v>
      </c>
      <c r="BB10" s="57" t="s">
        <v>109</v>
      </c>
      <c r="BC10" s="57" t="s">
        <v>109</v>
      </c>
      <c r="BD10" s="57" t="s">
        <v>109</v>
      </c>
      <c r="BE10" s="64"/>
      <c r="BF10" s="57" t="s">
        <v>109</v>
      </c>
      <c r="BG10" s="57" t="s">
        <v>109</v>
      </c>
      <c r="BH10" s="61" t="e">
        <f t="shared" si="8"/>
        <v>#VALUE!</v>
      </c>
      <c r="BI10" s="62" t="e">
        <f t="shared" si="9"/>
        <v>#VALUE!</v>
      </c>
      <c r="BJ10" s="62" t="e">
        <f t="shared" si="10"/>
        <v>#VALUE!</v>
      </c>
      <c r="BK10" s="63" t="e">
        <f>(BH10+BI10+BJ10)</f>
        <v>#VALUE!</v>
      </c>
      <c r="BL10" s="75" t="s">
        <v>7</v>
      </c>
      <c r="BM10" s="65" t="s">
        <v>103</v>
      </c>
      <c r="BN10" s="10"/>
      <c r="BO10" s="57" t="s">
        <v>109</v>
      </c>
      <c r="BP10" s="57" t="s">
        <v>109</v>
      </c>
      <c r="BQ10" s="57" t="s">
        <v>109</v>
      </c>
      <c r="BR10" s="57" t="s">
        <v>109</v>
      </c>
      <c r="BS10" s="57" t="s">
        <v>109</v>
      </c>
      <c r="BT10" s="57" t="s">
        <v>109</v>
      </c>
      <c r="BU10" s="57" t="s">
        <v>109</v>
      </c>
      <c r="BV10" s="57" t="s">
        <v>109</v>
      </c>
      <c r="BW10" s="57" t="s">
        <v>109</v>
      </c>
      <c r="BX10" s="57" t="s">
        <v>109</v>
      </c>
      <c r="BY10" s="57" t="s">
        <v>109</v>
      </c>
      <c r="BZ10" s="57" t="s">
        <v>109</v>
      </c>
      <c r="CA10" s="57" t="s">
        <v>109</v>
      </c>
      <c r="CB10" s="58" t="e">
        <f t="shared" si="12"/>
        <v>#VALUE!</v>
      </c>
      <c r="CC10" s="57" t="s">
        <v>109</v>
      </c>
      <c r="CD10" s="57" t="s">
        <v>109</v>
      </c>
      <c r="CE10" s="57" t="s">
        <v>109</v>
      </c>
      <c r="CF10" s="59" t="e">
        <f t="shared" si="13"/>
        <v>#VALUE!</v>
      </c>
      <c r="CG10" s="57" t="s">
        <v>109</v>
      </c>
      <c r="CH10" s="57" t="s">
        <v>109</v>
      </c>
      <c r="CI10" s="57" t="s">
        <v>109</v>
      </c>
      <c r="CJ10" s="57" t="s">
        <v>109</v>
      </c>
      <c r="CK10" s="57" t="s">
        <v>109</v>
      </c>
      <c r="CL10" s="64"/>
      <c r="CM10" s="87" t="s">
        <v>109</v>
      </c>
      <c r="CN10" s="57" t="s">
        <v>109</v>
      </c>
      <c r="CO10" s="61" t="e">
        <f t="shared" si="17"/>
        <v>#VALUE!</v>
      </c>
      <c r="CP10" s="62" t="e">
        <f t="shared" si="14"/>
        <v>#VALUE!</v>
      </c>
      <c r="CQ10" s="62" t="e">
        <f t="shared" si="15"/>
        <v>#VALUE!</v>
      </c>
      <c r="CR10" s="89" t="e">
        <f>(CO10+CP10+CQ10)</f>
        <v>#VALUE!</v>
      </c>
      <c r="CS10" s="91" t="e">
        <f t="shared" si="18"/>
        <v>#VALUE!</v>
      </c>
    </row>
    <row r="11" spans="1:97" ht="14.85" customHeight="1" x14ac:dyDescent="0.2">
      <c r="A11" s="2" t="s">
        <v>8</v>
      </c>
      <c r="B11" s="16" t="s">
        <v>95</v>
      </c>
      <c r="C11" s="10"/>
      <c r="D11" s="32">
        <v>1.4</v>
      </c>
      <c r="E11" s="33">
        <v>3.5</v>
      </c>
      <c r="F11" s="33">
        <v>2.5</v>
      </c>
      <c r="G11" s="33">
        <v>2</v>
      </c>
      <c r="H11" s="33"/>
      <c r="I11" s="33">
        <v>1.5</v>
      </c>
      <c r="J11" s="33">
        <v>2.33</v>
      </c>
      <c r="K11" s="33">
        <v>4</v>
      </c>
      <c r="L11" s="33">
        <v>5</v>
      </c>
      <c r="M11" s="34">
        <f t="shared" si="0"/>
        <v>5</v>
      </c>
      <c r="N11" s="33">
        <v>5</v>
      </c>
      <c r="O11" s="33">
        <v>5</v>
      </c>
      <c r="P11" s="33">
        <v>5</v>
      </c>
      <c r="Q11" s="36">
        <f t="shared" si="1"/>
        <v>1</v>
      </c>
      <c r="R11" s="46">
        <v>1</v>
      </c>
      <c r="S11" s="33"/>
      <c r="T11" s="33"/>
      <c r="U11" s="33"/>
      <c r="V11" s="33"/>
      <c r="W11" s="10"/>
      <c r="X11" s="33">
        <v>2.5</v>
      </c>
      <c r="Y11" s="33">
        <v>3.73</v>
      </c>
      <c r="Z11" s="38">
        <f t="shared" si="2"/>
        <v>1.9760999999999997</v>
      </c>
      <c r="AA11" s="39">
        <f t="shared" si="3"/>
        <v>0.5</v>
      </c>
      <c r="AB11" s="39">
        <f t="shared" si="4"/>
        <v>0.373</v>
      </c>
      <c r="AC11" s="37">
        <f t="shared" si="19"/>
        <v>2.8491</v>
      </c>
      <c r="AD11" s="2" t="s">
        <v>8</v>
      </c>
      <c r="AE11" s="65" t="s">
        <v>95</v>
      </c>
      <c r="AF11" s="10"/>
      <c r="AG11" s="72">
        <v>3</v>
      </c>
      <c r="AH11" s="57">
        <v>1</v>
      </c>
      <c r="AI11" s="57">
        <v>1.2</v>
      </c>
      <c r="AJ11" s="57"/>
      <c r="AK11" s="57"/>
      <c r="AL11" s="57"/>
      <c r="AM11" s="57"/>
      <c r="AN11" s="57">
        <v>2.2999999999999998</v>
      </c>
      <c r="AO11" s="57"/>
      <c r="AP11" s="57"/>
      <c r="AQ11" s="57">
        <v>3.7</v>
      </c>
      <c r="AR11" s="57">
        <v>4.83</v>
      </c>
      <c r="AS11" s="57">
        <v>2</v>
      </c>
      <c r="AT11" s="57">
        <v>5</v>
      </c>
      <c r="AU11" s="58">
        <f t="shared" si="6"/>
        <v>5</v>
      </c>
      <c r="AV11" s="57">
        <v>5</v>
      </c>
      <c r="AW11" s="57">
        <v>5</v>
      </c>
      <c r="AX11" s="57">
        <v>5</v>
      </c>
      <c r="AY11" s="59">
        <f t="shared" si="7"/>
        <v>3</v>
      </c>
      <c r="AZ11" s="57">
        <v>1</v>
      </c>
      <c r="BA11" s="57">
        <v>1</v>
      </c>
      <c r="BB11" s="57">
        <v>1</v>
      </c>
      <c r="BC11" s="57"/>
      <c r="BD11" s="57"/>
      <c r="BE11" s="64"/>
      <c r="BF11" s="72">
        <v>2.5</v>
      </c>
      <c r="BG11" s="57">
        <v>3.7</v>
      </c>
      <c r="BH11" s="61">
        <f t="shared" si="8"/>
        <v>2.1720999999999999</v>
      </c>
      <c r="BI11" s="62">
        <f t="shared" si="9"/>
        <v>0.5</v>
      </c>
      <c r="BJ11" s="62">
        <f t="shared" si="10"/>
        <v>0.37000000000000005</v>
      </c>
      <c r="BK11" s="63">
        <f>(BH11+BI11+BJ11)</f>
        <v>3.0421</v>
      </c>
      <c r="BL11" s="75" t="s">
        <v>8</v>
      </c>
      <c r="BM11" s="65" t="s">
        <v>95</v>
      </c>
      <c r="BN11" s="10"/>
      <c r="BO11" s="57">
        <v>2.2000000000000002</v>
      </c>
      <c r="BP11" s="57">
        <v>2.2000000000000002</v>
      </c>
      <c r="BQ11" s="57">
        <v>3</v>
      </c>
      <c r="BR11" s="57"/>
      <c r="BS11" s="57"/>
      <c r="BT11" s="57"/>
      <c r="BU11" s="57">
        <v>1</v>
      </c>
      <c r="BV11" s="57">
        <v>1.4</v>
      </c>
      <c r="BW11" s="57"/>
      <c r="BX11" s="57">
        <v>4.2</v>
      </c>
      <c r="BY11" s="57">
        <v>2.67</v>
      </c>
      <c r="BZ11" s="57">
        <v>5</v>
      </c>
      <c r="CA11" s="57">
        <v>5</v>
      </c>
      <c r="CB11" s="58">
        <f t="shared" si="12"/>
        <v>5</v>
      </c>
      <c r="CC11" s="57">
        <v>5</v>
      </c>
      <c r="CD11" s="57">
        <v>5</v>
      </c>
      <c r="CE11" s="57">
        <v>5</v>
      </c>
      <c r="CF11" s="59">
        <f t="shared" si="13"/>
        <v>4</v>
      </c>
      <c r="CG11" s="57">
        <v>1</v>
      </c>
      <c r="CH11" s="57">
        <v>1</v>
      </c>
      <c r="CI11" s="57">
        <v>1</v>
      </c>
      <c r="CJ11" s="57">
        <v>1</v>
      </c>
      <c r="CK11" s="57"/>
      <c r="CL11" s="64"/>
      <c r="CM11" s="87">
        <v>3.5</v>
      </c>
      <c r="CN11" s="57">
        <v>3.4</v>
      </c>
      <c r="CO11" s="61">
        <f t="shared" si="17"/>
        <v>2.2699090909090907</v>
      </c>
      <c r="CP11" s="62">
        <f t="shared" si="14"/>
        <v>0.70000000000000007</v>
      </c>
      <c r="CQ11" s="62">
        <f t="shared" si="15"/>
        <v>0.34</v>
      </c>
      <c r="CR11" s="89">
        <f>(CO11+CP11+CQ11)</f>
        <v>3.3099090909090907</v>
      </c>
      <c r="CS11" s="91">
        <f t="shared" si="18"/>
        <v>3.0913236363636365</v>
      </c>
    </row>
    <row r="12" spans="1:97" ht="14.85" customHeight="1" x14ac:dyDescent="0.2">
      <c r="A12" s="2" t="s">
        <v>30</v>
      </c>
      <c r="B12" s="15" t="s">
        <v>94</v>
      </c>
      <c r="C12" s="10"/>
      <c r="D12" s="33">
        <v>3</v>
      </c>
      <c r="E12" s="33">
        <v>3.5</v>
      </c>
      <c r="F12" s="33">
        <v>2</v>
      </c>
      <c r="G12" s="33">
        <v>2</v>
      </c>
      <c r="H12" s="33"/>
      <c r="I12" s="33">
        <v>2</v>
      </c>
      <c r="J12" s="33">
        <v>2.33</v>
      </c>
      <c r="K12" s="45">
        <v>1</v>
      </c>
      <c r="L12" s="33">
        <v>5</v>
      </c>
      <c r="M12" s="34">
        <f t="shared" si="0"/>
        <v>1</v>
      </c>
      <c r="N12" s="35">
        <v>1</v>
      </c>
      <c r="O12" s="35">
        <v>1</v>
      </c>
      <c r="P12" s="35">
        <v>1</v>
      </c>
      <c r="Q12" s="36">
        <f t="shared" si="1"/>
        <v>2</v>
      </c>
      <c r="R12" s="33">
        <v>1</v>
      </c>
      <c r="S12" s="46">
        <v>1</v>
      </c>
      <c r="T12" s="33"/>
      <c r="U12" s="33"/>
      <c r="V12" s="33"/>
      <c r="W12" s="10"/>
      <c r="X12" s="33">
        <v>1.5</v>
      </c>
      <c r="Y12" s="33">
        <v>4.9000000000000004</v>
      </c>
      <c r="Z12" s="38">
        <f t="shared" si="2"/>
        <v>1.6680999999999999</v>
      </c>
      <c r="AA12" s="39">
        <f t="shared" si="3"/>
        <v>0.30000000000000004</v>
      </c>
      <c r="AB12" s="39">
        <f t="shared" si="4"/>
        <v>0.49000000000000005</v>
      </c>
      <c r="AC12" s="37">
        <f t="shared" si="19"/>
        <v>2.4581</v>
      </c>
      <c r="AD12" s="2" t="s">
        <v>30</v>
      </c>
      <c r="AE12" s="65" t="s">
        <v>94</v>
      </c>
      <c r="AF12" s="10"/>
      <c r="AG12" s="57">
        <v>1</v>
      </c>
      <c r="AH12" s="57">
        <v>2</v>
      </c>
      <c r="AI12" s="57">
        <v>3.2</v>
      </c>
      <c r="AJ12" s="57"/>
      <c r="AK12" s="57"/>
      <c r="AL12" s="57"/>
      <c r="AM12" s="57"/>
      <c r="AN12" s="57">
        <v>2.2999999999999998</v>
      </c>
      <c r="AO12" s="57"/>
      <c r="AP12" s="57"/>
      <c r="AQ12" s="57">
        <v>1</v>
      </c>
      <c r="AR12" s="57">
        <v>3.5</v>
      </c>
      <c r="AS12" s="57">
        <v>1</v>
      </c>
      <c r="AT12" s="57">
        <v>5</v>
      </c>
      <c r="AU12" s="58">
        <f t="shared" si="6"/>
        <v>1</v>
      </c>
      <c r="AV12" s="57">
        <v>1</v>
      </c>
      <c r="AW12" s="74">
        <v>1</v>
      </c>
      <c r="AX12" s="57">
        <v>1</v>
      </c>
      <c r="AY12" s="59">
        <v>1</v>
      </c>
      <c r="AZ12" s="57">
        <v>1</v>
      </c>
      <c r="BA12" s="57" t="s">
        <v>109</v>
      </c>
      <c r="BB12" s="57" t="s">
        <v>109</v>
      </c>
      <c r="BC12" s="57" t="s">
        <v>109</v>
      </c>
      <c r="BD12" s="57" t="s">
        <v>109</v>
      </c>
      <c r="BE12" s="64"/>
      <c r="BF12" s="72">
        <v>2.5</v>
      </c>
      <c r="BG12" s="57">
        <v>3.7</v>
      </c>
      <c r="BH12" s="61">
        <f t="shared" si="8"/>
        <v>1.47</v>
      </c>
      <c r="BI12" s="62">
        <f t="shared" si="9"/>
        <v>0.5</v>
      </c>
      <c r="BJ12" s="62">
        <f t="shared" si="10"/>
        <v>0.37000000000000005</v>
      </c>
      <c r="BK12" s="63">
        <f>(BH12+BI12+BJ12)</f>
        <v>2.34</v>
      </c>
      <c r="BL12" s="75" t="s">
        <v>30</v>
      </c>
      <c r="BM12" s="15" t="s">
        <v>94</v>
      </c>
      <c r="BN12" s="10"/>
      <c r="BO12" s="57" t="s">
        <v>109</v>
      </c>
      <c r="BP12" s="57" t="s">
        <v>109</v>
      </c>
      <c r="BQ12" s="57" t="s">
        <v>109</v>
      </c>
      <c r="BR12" s="57" t="s">
        <v>109</v>
      </c>
      <c r="BS12" s="57" t="s">
        <v>109</v>
      </c>
      <c r="BT12" s="57" t="s">
        <v>109</v>
      </c>
      <c r="BU12" s="57" t="s">
        <v>109</v>
      </c>
      <c r="BV12" s="57" t="s">
        <v>109</v>
      </c>
      <c r="BW12" s="57" t="s">
        <v>109</v>
      </c>
      <c r="BX12" s="57" t="s">
        <v>109</v>
      </c>
      <c r="BY12" s="57" t="s">
        <v>109</v>
      </c>
      <c r="BZ12" s="57" t="s">
        <v>109</v>
      </c>
      <c r="CA12" s="57" t="s">
        <v>109</v>
      </c>
      <c r="CB12" s="58" t="e">
        <f t="shared" si="12"/>
        <v>#VALUE!</v>
      </c>
      <c r="CC12" s="57" t="s">
        <v>109</v>
      </c>
      <c r="CD12" s="74" t="s">
        <v>109</v>
      </c>
      <c r="CE12" s="57" t="s">
        <v>109</v>
      </c>
      <c r="CF12" s="59" t="e">
        <f t="shared" si="13"/>
        <v>#VALUE!</v>
      </c>
      <c r="CG12" s="57" t="s">
        <v>109</v>
      </c>
      <c r="CH12" s="57" t="s">
        <v>109</v>
      </c>
      <c r="CI12" s="57" t="s">
        <v>109</v>
      </c>
      <c r="CJ12" s="57" t="s">
        <v>109</v>
      </c>
      <c r="CK12" s="57" t="s">
        <v>109</v>
      </c>
      <c r="CL12" s="64"/>
      <c r="CM12" s="87" t="s">
        <v>109</v>
      </c>
      <c r="CN12" s="57" t="s">
        <v>109</v>
      </c>
      <c r="CO12" s="61" t="e">
        <f t="shared" si="17"/>
        <v>#VALUE!</v>
      </c>
      <c r="CP12" s="62" t="e">
        <f t="shared" si="14"/>
        <v>#VALUE!</v>
      </c>
      <c r="CQ12" s="62" t="e">
        <f t="shared" si="15"/>
        <v>#VALUE!</v>
      </c>
      <c r="CR12" s="89" t="e">
        <f>(CO12+CP12+CQ12)</f>
        <v>#VALUE!</v>
      </c>
      <c r="CS12" s="91" t="e">
        <f t="shared" si="18"/>
        <v>#VALUE!</v>
      </c>
    </row>
    <row r="13" spans="1:97" ht="14.85" customHeight="1" x14ac:dyDescent="0.2">
      <c r="A13" s="2" t="s">
        <v>9</v>
      </c>
      <c r="B13" s="15" t="s">
        <v>71</v>
      </c>
      <c r="C13" s="10"/>
      <c r="D13" s="33">
        <v>3</v>
      </c>
      <c r="E13" s="45">
        <v>1</v>
      </c>
      <c r="F13" s="45">
        <v>1</v>
      </c>
      <c r="G13" s="33">
        <v>2</v>
      </c>
      <c r="H13" s="33"/>
      <c r="I13" s="45">
        <v>1</v>
      </c>
      <c r="J13" s="33">
        <v>1</v>
      </c>
      <c r="K13" s="33">
        <v>4</v>
      </c>
      <c r="L13" s="45">
        <v>1</v>
      </c>
      <c r="M13" s="34">
        <f t="shared" si="0"/>
        <v>1</v>
      </c>
      <c r="N13" s="33">
        <v>1</v>
      </c>
      <c r="O13" s="35">
        <v>1</v>
      </c>
      <c r="P13" s="33">
        <v>1</v>
      </c>
      <c r="Q13" s="36">
        <f t="shared" si="1"/>
        <v>1</v>
      </c>
      <c r="R13" s="46">
        <v>1</v>
      </c>
      <c r="S13" s="33"/>
      <c r="T13" s="33"/>
      <c r="U13" s="33"/>
      <c r="V13" s="33"/>
      <c r="W13" s="10"/>
      <c r="X13" s="33">
        <v>2.5</v>
      </c>
      <c r="Y13" s="33">
        <v>3</v>
      </c>
      <c r="Z13" s="38">
        <f t="shared" si="2"/>
        <v>1.1199999999999999</v>
      </c>
      <c r="AA13" s="39">
        <f t="shared" si="3"/>
        <v>0.5</v>
      </c>
      <c r="AB13" s="39">
        <f t="shared" si="4"/>
        <v>0.30000000000000004</v>
      </c>
      <c r="AC13" s="37">
        <f t="shared" si="19"/>
        <v>1.92</v>
      </c>
      <c r="AD13" s="2" t="s">
        <v>9</v>
      </c>
      <c r="AE13" s="65" t="s">
        <v>71</v>
      </c>
      <c r="AF13" s="10"/>
      <c r="AG13" s="57">
        <v>2.4</v>
      </c>
      <c r="AH13" s="57">
        <v>2.2000000000000002</v>
      </c>
      <c r="AI13" s="57">
        <v>1</v>
      </c>
      <c r="AJ13" s="57"/>
      <c r="AK13" s="57"/>
      <c r="AL13" s="57"/>
      <c r="AM13" s="57"/>
      <c r="AN13" s="57">
        <v>1.6</v>
      </c>
      <c r="AO13" s="57"/>
      <c r="AP13" s="57"/>
      <c r="AQ13" s="57">
        <v>1</v>
      </c>
      <c r="AR13" s="57">
        <v>3.67</v>
      </c>
      <c r="AS13" s="57">
        <v>5</v>
      </c>
      <c r="AT13" s="57">
        <v>1</v>
      </c>
      <c r="AU13" s="58">
        <f t="shared" si="6"/>
        <v>1</v>
      </c>
      <c r="AV13" s="57">
        <v>1</v>
      </c>
      <c r="AW13" s="74">
        <v>1</v>
      </c>
      <c r="AX13" s="57">
        <v>1</v>
      </c>
      <c r="AY13" s="59">
        <f t="shared" ref="AY13:AY23" si="20">(AZ13+BA13+BB13+BC13+BD13)</f>
        <v>1</v>
      </c>
      <c r="AZ13" s="80">
        <v>1</v>
      </c>
      <c r="BA13" s="57"/>
      <c r="BB13" s="57"/>
      <c r="BC13" s="57"/>
      <c r="BD13" s="57"/>
      <c r="BE13" s="64"/>
      <c r="BF13" s="72">
        <v>2.5</v>
      </c>
      <c r="BG13" s="57">
        <v>3.7</v>
      </c>
      <c r="BH13" s="61">
        <f t="shared" si="8"/>
        <v>1.3908999999999996</v>
      </c>
      <c r="BI13" s="62">
        <f t="shared" si="9"/>
        <v>0.5</v>
      </c>
      <c r="BJ13" s="62">
        <f t="shared" si="10"/>
        <v>0.37000000000000005</v>
      </c>
      <c r="BK13" s="63">
        <f>(BH13+BI13+BJ13)</f>
        <v>2.2608999999999995</v>
      </c>
      <c r="BL13" s="75" t="s">
        <v>9</v>
      </c>
      <c r="BM13" s="65" t="s">
        <v>71</v>
      </c>
      <c r="BN13" s="10"/>
      <c r="BO13" s="57" t="s">
        <v>109</v>
      </c>
      <c r="BP13" s="57" t="s">
        <v>109</v>
      </c>
      <c r="BQ13" s="57" t="s">
        <v>109</v>
      </c>
      <c r="BR13" s="57" t="s">
        <v>109</v>
      </c>
      <c r="BS13" s="57" t="s">
        <v>109</v>
      </c>
      <c r="BT13" s="57" t="s">
        <v>109</v>
      </c>
      <c r="BU13" s="57" t="s">
        <v>109</v>
      </c>
      <c r="BV13" s="57" t="s">
        <v>109</v>
      </c>
      <c r="BW13" s="57" t="s">
        <v>109</v>
      </c>
      <c r="BX13" s="57" t="s">
        <v>109</v>
      </c>
      <c r="BY13" s="57" t="s">
        <v>109</v>
      </c>
      <c r="BZ13" s="57" t="s">
        <v>109</v>
      </c>
      <c r="CA13" s="57" t="s">
        <v>109</v>
      </c>
      <c r="CB13" s="58" t="e">
        <f t="shared" si="12"/>
        <v>#VALUE!</v>
      </c>
      <c r="CC13" s="57" t="s">
        <v>109</v>
      </c>
      <c r="CD13" s="74" t="s">
        <v>109</v>
      </c>
      <c r="CE13" s="57" t="s">
        <v>109</v>
      </c>
      <c r="CF13" s="59" t="e">
        <f t="shared" si="13"/>
        <v>#VALUE!</v>
      </c>
      <c r="CG13" s="57" t="s">
        <v>109</v>
      </c>
      <c r="CH13" s="57" t="s">
        <v>109</v>
      </c>
      <c r="CI13" s="57" t="s">
        <v>109</v>
      </c>
      <c r="CJ13" s="57" t="s">
        <v>109</v>
      </c>
      <c r="CK13" s="57" t="s">
        <v>109</v>
      </c>
      <c r="CL13" s="64"/>
      <c r="CM13" s="87" t="s">
        <v>109</v>
      </c>
      <c r="CN13" s="57" t="s">
        <v>109</v>
      </c>
      <c r="CO13" s="61" t="e">
        <f t="shared" si="17"/>
        <v>#VALUE!</v>
      </c>
      <c r="CP13" s="62" t="e">
        <f t="shared" si="14"/>
        <v>#VALUE!</v>
      </c>
      <c r="CQ13" s="62" t="e">
        <f t="shared" si="15"/>
        <v>#VALUE!</v>
      </c>
      <c r="CR13" s="89" t="e">
        <f>(CO13+CP13+CQ13)</f>
        <v>#VALUE!</v>
      </c>
      <c r="CS13" s="91" t="e">
        <f t="shared" si="18"/>
        <v>#VALUE!</v>
      </c>
    </row>
    <row r="14" spans="1:97" ht="14.85" customHeight="1" x14ac:dyDescent="0.2">
      <c r="A14" s="2" t="s">
        <v>10</v>
      </c>
      <c r="B14" s="5" t="s">
        <v>74</v>
      </c>
      <c r="C14" s="10"/>
      <c r="D14" s="32">
        <v>3</v>
      </c>
      <c r="E14" s="33">
        <v>3</v>
      </c>
      <c r="F14" s="33">
        <v>1.5</v>
      </c>
      <c r="G14" s="33">
        <v>2</v>
      </c>
      <c r="H14" s="33"/>
      <c r="I14" s="33">
        <v>4.0999999999999996</v>
      </c>
      <c r="J14" s="33">
        <v>3.67</v>
      </c>
      <c r="K14" s="33">
        <v>5</v>
      </c>
      <c r="L14" s="33">
        <v>5</v>
      </c>
      <c r="M14" s="34">
        <f t="shared" si="0"/>
        <v>4</v>
      </c>
      <c r="N14" s="33">
        <v>4</v>
      </c>
      <c r="O14" s="35">
        <v>4</v>
      </c>
      <c r="P14" s="33">
        <v>4</v>
      </c>
      <c r="Q14" s="36">
        <f t="shared" si="1"/>
        <v>5</v>
      </c>
      <c r="R14" s="33">
        <v>1</v>
      </c>
      <c r="S14" s="33">
        <v>1</v>
      </c>
      <c r="T14" s="33">
        <v>1</v>
      </c>
      <c r="U14" s="33">
        <v>1</v>
      </c>
      <c r="V14" s="46">
        <v>1</v>
      </c>
      <c r="W14" s="10"/>
      <c r="X14" s="33">
        <v>1.75</v>
      </c>
      <c r="Y14" s="33">
        <v>4.5</v>
      </c>
      <c r="Z14" s="38">
        <f t="shared" si="2"/>
        <v>2.5388999999999995</v>
      </c>
      <c r="AA14" s="39">
        <f t="shared" si="3"/>
        <v>0.35000000000000003</v>
      </c>
      <c r="AB14" s="39">
        <f t="shared" si="4"/>
        <v>0.45</v>
      </c>
      <c r="AC14" s="37">
        <f t="shared" si="19"/>
        <v>3.3388999999999998</v>
      </c>
      <c r="AD14" s="2" t="s">
        <v>10</v>
      </c>
      <c r="AE14" s="65" t="s">
        <v>74</v>
      </c>
      <c r="AF14" s="10"/>
      <c r="AG14" s="72">
        <v>3</v>
      </c>
      <c r="AH14" s="72">
        <v>3</v>
      </c>
      <c r="AI14" s="57">
        <v>2.2000000000000002</v>
      </c>
      <c r="AJ14" s="57"/>
      <c r="AK14" s="72">
        <v>0.3</v>
      </c>
      <c r="AL14" s="57"/>
      <c r="AM14" s="57"/>
      <c r="AN14" s="72">
        <v>3</v>
      </c>
      <c r="AO14" s="57"/>
      <c r="AP14" s="57"/>
      <c r="AQ14" s="72">
        <v>3</v>
      </c>
      <c r="AR14" s="57">
        <v>4.33</v>
      </c>
      <c r="AS14" s="57">
        <v>2</v>
      </c>
      <c r="AT14" s="57">
        <v>5</v>
      </c>
      <c r="AU14" s="58">
        <f t="shared" si="6"/>
        <v>5</v>
      </c>
      <c r="AV14" s="57">
        <v>5</v>
      </c>
      <c r="AW14" s="70">
        <v>5</v>
      </c>
      <c r="AX14" s="57">
        <v>5</v>
      </c>
      <c r="AY14" s="59">
        <f t="shared" si="20"/>
        <v>2</v>
      </c>
      <c r="AZ14" s="57">
        <v>1</v>
      </c>
      <c r="BA14" s="57">
        <v>1</v>
      </c>
      <c r="BB14" s="57"/>
      <c r="BC14" s="57"/>
      <c r="BD14" s="57"/>
      <c r="BE14" s="64"/>
      <c r="BF14" s="72">
        <v>2.25</v>
      </c>
      <c r="BG14" s="57">
        <v>3.7</v>
      </c>
      <c r="BH14" s="61">
        <f t="shared" si="8"/>
        <v>2.2770999999999999</v>
      </c>
      <c r="BI14" s="62">
        <f t="shared" si="9"/>
        <v>0.45</v>
      </c>
      <c r="BJ14" s="62">
        <f t="shared" si="10"/>
        <v>0.37000000000000005</v>
      </c>
      <c r="BK14" s="63">
        <f>(BH14+BI14+BJ14+AK14)</f>
        <v>3.3971</v>
      </c>
      <c r="BL14" s="75" t="s">
        <v>10</v>
      </c>
      <c r="BM14" s="65" t="s">
        <v>74</v>
      </c>
      <c r="BN14" s="10"/>
      <c r="BO14" s="57">
        <v>2</v>
      </c>
      <c r="BP14" s="72">
        <v>3</v>
      </c>
      <c r="BQ14" s="87">
        <v>2</v>
      </c>
      <c r="BR14" s="72"/>
      <c r="BS14" s="57"/>
      <c r="BT14" s="57"/>
      <c r="BU14" s="57">
        <v>1</v>
      </c>
      <c r="BV14" s="57">
        <v>1.2</v>
      </c>
      <c r="BW14" s="57"/>
      <c r="BX14" s="57">
        <v>4</v>
      </c>
      <c r="BY14" s="57">
        <v>3.67</v>
      </c>
      <c r="BZ14" s="57">
        <v>5</v>
      </c>
      <c r="CA14" s="57">
        <v>5</v>
      </c>
      <c r="CB14" s="58">
        <f t="shared" si="12"/>
        <v>1</v>
      </c>
      <c r="CC14" s="57">
        <v>1</v>
      </c>
      <c r="CD14" s="70">
        <v>1</v>
      </c>
      <c r="CE14" s="57">
        <v>1</v>
      </c>
      <c r="CF14" s="59">
        <f t="shared" si="13"/>
        <v>1</v>
      </c>
      <c r="CG14" s="57">
        <v>1</v>
      </c>
      <c r="CH14" s="57"/>
      <c r="CI14" s="57"/>
      <c r="CJ14" s="57"/>
      <c r="CK14" s="57"/>
      <c r="CL14" s="64"/>
      <c r="CM14" s="87">
        <v>5</v>
      </c>
      <c r="CN14" s="57">
        <v>3.5</v>
      </c>
      <c r="CO14" s="61">
        <f t="shared" si="17"/>
        <v>1.837181818181818</v>
      </c>
      <c r="CP14" s="62">
        <f t="shared" si="14"/>
        <v>1</v>
      </c>
      <c r="CQ14" s="62">
        <f t="shared" si="15"/>
        <v>0.35000000000000003</v>
      </c>
      <c r="CR14" s="89">
        <f>(CO14+CP14+CQ14+BR14)</f>
        <v>3.1871818181818181</v>
      </c>
      <c r="CS14" s="91">
        <f t="shared" si="18"/>
        <v>3.2956727272727271</v>
      </c>
    </row>
    <row r="15" spans="1:97" ht="14.85" customHeight="1" x14ac:dyDescent="0.2">
      <c r="A15" s="2" t="s">
        <v>31</v>
      </c>
      <c r="B15" s="16" t="s">
        <v>84</v>
      </c>
      <c r="C15" s="10"/>
      <c r="D15" s="33">
        <v>3.5</v>
      </c>
      <c r="E15" s="33">
        <v>4</v>
      </c>
      <c r="F15" s="33">
        <v>2</v>
      </c>
      <c r="G15" s="33">
        <v>2</v>
      </c>
      <c r="H15" s="33"/>
      <c r="I15" s="33">
        <v>2.6</v>
      </c>
      <c r="J15" s="33">
        <v>2.33</v>
      </c>
      <c r="K15" s="33">
        <v>5</v>
      </c>
      <c r="L15" s="33">
        <v>5</v>
      </c>
      <c r="M15" s="34">
        <f t="shared" si="0"/>
        <v>5</v>
      </c>
      <c r="N15" s="33">
        <v>5</v>
      </c>
      <c r="O15" s="33">
        <v>5</v>
      </c>
      <c r="P15" s="33">
        <v>5</v>
      </c>
      <c r="Q15" s="36">
        <f t="shared" si="1"/>
        <v>1</v>
      </c>
      <c r="R15" s="46">
        <v>1</v>
      </c>
      <c r="S15" s="33"/>
      <c r="T15" s="33"/>
      <c r="U15" s="33"/>
      <c r="V15" s="33"/>
      <c r="W15" s="10"/>
      <c r="X15" s="33">
        <v>2.5</v>
      </c>
      <c r="Y15" s="33">
        <v>4.0999999999999996</v>
      </c>
      <c r="Z15" s="38">
        <f t="shared" si="2"/>
        <v>2.2700999999999998</v>
      </c>
      <c r="AA15" s="39">
        <f t="shared" si="3"/>
        <v>0.5</v>
      </c>
      <c r="AB15" s="39">
        <f t="shared" si="4"/>
        <v>0.41</v>
      </c>
      <c r="AC15" s="37">
        <f t="shared" si="19"/>
        <v>3.1800999999999999</v>
      </c>
      <c r="AD15" s="2" t="s">
        <v>31</v>
      </c>
      <c r="AE15" s="65" t="s">
        <v>84</v>
      </c>
      <c r="AF15" s="10"/>
      <c r="AG15" s="57">
        <v>3</v>
      </c>
      <c r="AH15" s="57">
        <v>4</v>
      </c>
      <c r="AI15" s="57">
        <v>2.2000000000000002</v>
      </c>
      <c r="AJ15" s="57"/>
      <c r="AK15" s="57"/>
      <c r="AL15" s="57"/>
      <c r="AM15" s="57"/>
      <c r="AN15" s="57">
        <v>1.6</v>
      </c>
      <c r="AO15" s="57"/>
      <c r="AP15" s="57"/>
      <c r="AQ15" s="57">
        <v>3.5</v>
      </c>
      <c r="AR15" s="57">
        <v>4.83</v>
      </c>
      <c r="AS15" s="57">
        <v>5</v>
      </c>
      <c r="AT15" s="57">
        <v>5</v>
      </c>
      <c r="AU15" s="58">
        <f t="shared" si="6"/>
        <v>1</v>
      </c>
      <c r="AV15" s="57">
        <v>1</v>
      </c>
      <c r="AW15" s="74">
        <v>1</v>
      </c>
      <c r="AX15" s="57">
        <v>1</v>
      </c>
      <c r="AY15" s="59">
        <f t="shared" si="20"/>
        <v>1</v>
      </c>
      <c r="AZ15" s="57">
        <v>1</v>
      </c>
      <c r="BA15" s="57"/>
      <c r="BB15" s="57"/>
      <c r="BC15" s="57"/>
      <c r="BD15" s="57"/>
      <c r="BE15" s="64"/>
      <c r="BF15" s="72">
        <v>3</v>
      </c>
      <c r="BG15" s="57">
        <v>4.25</v>
      </c>
      <c r="BH15" s="61">
        <f t="shared" si="8"/>
        <v>2.1791</v>
      </c>
      <c r="BI15" s="62">
        <f t="shared" si="9"/>
        <v>0.60000000000000009</v>
      </c>
      <c r="BJ15" s="62">
        <f t="shared" si="10"/>
        <v>0.42500000000000004</v>
      </c>
      <c r="BK15" s="63">
        <f t="shared" ref="BK15:BK20" si="21">(BH15+BI15+BJ15)</f>
        <v>3.2041000000000004</v>
      </c>
      <c r="BL15" s="75" t="s">
        <v>31</v>
      </c>
      <c r="BM15" s="65" t="s">
        <v>84</v>
      </c>
      <c r="BN15" s="10"/>
      <c r="BO15" s="72">
        <v>2.5</v>
      </c>
      <c r="BP15" s="57">
        <v>2.2000000000000002</v>
      </c>
      <c r="BQ15" s="57">
        <v>1.2</v>
      </c>
      <c r="BR15" s="57"/>
      <c r="BS15" s="57"/>
      <c r="BT15" s="57"/>
      <c r="BU15" s="57">
        <v>2.4</v>
      </c>
      <c r="BV15" s="57">
        <v>1</v>
      </c>
      <c r="BW15" s="57"/>
      <c r="BX15" s="57">
        <v>3.8</v>
      </c>
      <c r="BY15" s="57">
        <v>4.5</v>
      </c>
      <c r="BZ15" s="57">
        <v>5</v>
      </c>
      <c r="CA15" s="57">
        <v>5</v>
      </c>
      <c r="CB15" s="58">
        <f t="shared" si="12"/>
        <v>1</v>
      </c>
      <c r="CC15" s="70">
        <v>1</v>
      </c>
      <c r="CD15" s="74">
        <v>1</v>
      </c>
      <c r="CE15" s="57">
        <v>1</v>
      </c>
      <c r="CF15" s="59">
        <f t="shared" si="13"/>
        <v>1</v>
      </c>
      <c r="CG15" s="57">
        <v>1</v>
      </c>
      <c r="CH15" s="57"/>
      <c r="CI15" s="57"/>
      <c r="CJ15" s="57"/>
      <c r="CK15" s="57"/>
      <c r="CL15" s="64"/>
      <c r="CM15" s="87">
        <v>4.25</v>
      </c>
      <c r="CN15" s="57">
        <v>3.8</v>
      </c>
      <c r="CO15" s="61">
        <f t="shared" si="17"/>
        <v>1.8836363636363636</v>
      </c>
      <c r="CP15" s="62">
        <f t="shared" si="14"/>
        <v>0.85000000000000009</v>
      </c>
      <c r="CQ15" s="62">
        <f t="shared" si="15"/>
        <v>0.38</v>
      </c>
      <c r="CR15" s="89">
        <f>(CO15+CP15+CQ15)</f>
        <v>3.1136363636363633</v>
      </c>
      <c r="CS15" s="91">
        <f t="shared" si="18"/>
        <v>3.1607145454545456</v>
      </c>
    </row>
    <row r="16" spans="1:97" ht="14.85" customHeight="1" x14ac:dyDescent="0.2">
      <c r="A16" s="2" t="s">
        <v>32</v>
      </c>
      <c r="B16" s="5" t="s">
        <v>92</v>
      </c>
      <c r="C16" s="10"/>
      <c r="D16" s="33">
        <v>3.2</v>
      </c>
      <c r="E16" s="33">
        <v>4.5</v>
      </c>
      <c r="F16" s="33">
        <v>2</v>
      </c>
      <c r="G16" s="33">
        <v>2</v>
      </c>
      <c r="H16" s="33"/>
      <c r="I16" s="33">
        <v>1.5</v>
      </c>
      <c r="J16" s="33">
        <v>2.4300000000000002</v>
      </c>
      <c r="K16" s="33">
        <v>5</v>
      </c>
      <c r="L16" s="33">
        <v>5</v>
      </c>
      <c r="M16" s="34">
        <f t="shared" si="0"/>
        <v>3</v>
      </c>
      <c r="N16" s="33">
        <v>3</v>
      </c>
      <c r="O16" s="35">
        <v>3</v>
      </c>
      <c r="P16" s="33">
        <v>3</v>
      </c>
      <c r="Q16" s="36">
        <f t="shared" si="1"/>
        <v>5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10"/>
      <c r="X16" s="33">
        <v>1</v>
      </c>
      <c r="Y16" s="46">
        <v>4.5</v>
      </c>
      <c r="Z16" s="38">
        <f t="shared" si="2"/>
        <v>2.3540999999999994</v>
      </c>
      <c r="AA16" s="39">
        <f t="shared" si="3"/>
        <v>0.2</v>
      </c>
      <c r="AB16" s="39">
        <f t="shared" si="4"/>
        <v>0.45</v>
      </c>
      <c r="AC16" s="37">
        <f t="shared" si="19"/>
        <v>3.0040999999999998</v>
      </c>
      <c r="AD16" s="2" t="s">
        <v>32</v>
      </c>
      <c r="AE16" s="65" t="s">
        <v>92</v>
      </c>
      <c r="AF16" s="10"/>
      <c r="AG16" s="57">
        <v>3.3</v>
      </c>
      <c r="AH16" s="72">
        <v>3</v>
      </c>
      <c r="AI16" s="57">
        <v>2.2000000000000002</v>
      </c>
      <c r="AJ16" s="57"/>
      <c r="AK16" s="57"/>
      <c r="AL16" s="57"/>
      <c r="AM16" s="57"/>
      <c r="AN16" s="57">
        <v>3</v>
      </c>
      <c r="AO16" s="57"/>
      <c r="AP16" s="57"/>
      <c r="AQ16" s="57">
        <v>3.7</v>
      </c>
      <c r="AR16" s="57">
        <v>4.83</v>
      </c>
      <c r="AS16" s="57">
        <v>5</v>
      </c>
      <c r="AT16" s="57">
        <v>5</v>
      </c>
      <c r="AU16" s="58">
        <f t="shared" si="6"/>
        <v>2.3333333333333335</v>
      </c>
      <c r="AV16" s="74">
        <v>3</v>
      </c>
      <c r="AW16" s="74">
        <v>1</v>
      </c>
      <c r="AX16" s="70">
        <v>3</v>
      </c>
      <c r="AY16" s="59">
        <f t="shared" si="20"/>
        <v>5</v>
      </c>
      <c r="AZ16" s="57">
        <v>1</v>
      </c>
      <c r="BA16" s="57">
        <v>1</v>
      </c>
      <c r="BB16" s="57">
        <v>1</v>
      </c>
      <c r="BC16" s="57">
        <v>1</v>
      </c>
      <c r="BD16" s="57">
        <v>1</v>
      </c>
      <c r="BE16" s="64"/>
      <c r="BF16" s="72">
        <v>3.25</v>
      </c>
      <c r="BG16" s="57">
        <v>4.5599999999999996</v>
      </c>
      <c r="BH16" s="61">
        <f t="shared" si="8"/>
        <v>2.6154333333333333</v>
      </c>
      <c r="BI16" s="62">
        <f t="shared" si="9"/>
        <v>0.65</v>
      </c>
      <c r="BJ16" s="62">
        <f t="shared" si="10"/>
        <v>0.45599999999999996</v>
      </c>
      <c r="BK16" s="63">
        <f t="shared" si="21"/>
        <v>3.7214333333333331</v>
      </c>
      <c r="BL16" s="75" t="s">
        <v>32</v>
      </c>
      <c r="BM16" s="65" t="s">
        <v>92</v>
      </c>
      <c r="BN16" s="10"/>
      <c r="BO16" s="57">
        <v>3.2</v>
      </c>
      <c r="BP16" s="57">
        <v>2.4</v>
      </c>
      <c r="BQ16" s="57">
        <v>1</v>
      </c>
      <c r="BR16" s="57"/>
      <c r="BS16" s="57"/>
      <c r="BT16" s="57"/>
      <c r="BU16" s="57">
        <v>5</v>
      </c>
      <c r="BV16" s="57">
        <v>5</v>
      </c>
      <c r="BW16" s="57"/>
      <c r="BX16" s="57">
        <v>5</v>
      </c>
      <c r="BY16" s="57">
        <v>4.75</v>
      </c>
      <c r="BZ16" s="57">
        <v>5</v>
      </c>
      <c r="CA16" s="57">
        <v>4.5</v>
      </c>
      <c r="CB16" s="58">
        <f t="shared" si="12"/>
        <v>4</v>
      </c>
      <c r="CC16" s="74">
        <v>5</v>
      </c>
      <c r="CD16" s="74">
        <v>4</v>
      </c>
      <c r="CE16" s="70">
        <v>3</v>
      </c>
      <c r="CF16" s="59">
        <f t="shared" si="13"/>
        <v>5</v>
      </c>
      <c r="CG16" s="57">
        <v>1</v>
      </c>
      <c r="CH16" s="57">
        <v>1</v>
      </c>
      <c r="CI16" s="57">
        <v>1</v>
      </c>
      <c r="CJ16" s="57">
        <v>1</v>
      </c>
      <c r="CK16" s="57">
        <v>1</v>
      </c>
      <c r="CL16" s="64"/>
      <c r="CM16" s="87">
        <v>2.5</v>
      </c>
      <c r="CN16" s="57">
        <v>1</v>
      </c>
      <c r="CO16" s="61">
        <f t="shared" si="17"/>
        <v>2.854090909090909</v>
      </c>
      <c r="CP16" s="62">
        <f t="shared" si="14"/>
        <v>0.5</v>
      </c>
      <c r="CQ16" s="62">
        <f t="shared" si="15"/>
        <v>0.1</v>
      </c>
      <c r="CR16" s="89">
        <v>5</v>
      </c>
      <c r="CS16" s="91">
        <f t="shared" si="18"/>
        <v>4.0176599999999993</v>
      </c>
    </row>
    <row r="17" spans="1:97" ht="14.85" customHeight="1" x14ac:dyDescent="0.2">
      <c r="A17" s="2" t="s">
        <v>11</v>
      </c>
      <c r="B17" s="16" t="s">
        <v>63</v>
      </c>
      <c r="C17" s="10"/>
      <c r="D17" s="32">
        <v>3</v>
      </c>
      <c r="E17" s="33">
        <v>4.5</v>
      </c>
      <c r="F17" s="33">
        <v>3</v>
      </c>
      <c r="G17" s="33">
        <v>3.3</v>
      </c>
      <c r="H17" s="33"/>
      <c r="I17" s="33">
        <v>3.8</v>
      </c>
      <c r="J17" s="33">
        <v>5</v>
      </c>
      <c r="K17" s="33">
        <v>5</v>
      </c>
      <c r="L17" s="33">
        <v>5</v>
      </c>
      <c r="M17" s="34">
        <f t="shared" si="0"/>
        <v>5</v>
      </c>
      <c r="N17" s="33">
        <v>5</v>
      </c>
      <c r="O17" s="35">
        <v>5</v>
      </c>
      <c r="P17" s="33">
        <v>5</v>
      </c>
      <c r="Q17" s="36">
        <f t="shared" si="1"/>
        <v>5</v>
      </c>
      <c r="R17" s="33">
        <v>1</v>
      </c>
      <c r="S17" s="33">
        <v>1</v>
      </c>
      <c r="T17" s="33">
        <v>1</v>
      </c>
      <c r="U17" s="33">
        <v>1</v>
      </c>
      <c r="V17" s="33">
        <v>1</v>
      </c>
      <c r="W17" s="10"/>
      <c r="X17" s="33">
        <v>3.75</v>
      </c>
      <c r="Y17" s="33">
        <v>5</v>
      </c>
      <c r="Z17" s="38">
        <f t="shared" si="2"/>
        <v>2.9819999999999998</v>
      </c>
      <c r="AA17" s="39">
        <f t="shared" si="3"/>
        <v>0.75</v>
      </c>
      <c r="AB17" s="39">
        <f t="shared" si="4"/>
        <v>0.5</v>
      </c>
      <c r="AC17" s="37">
        <f t="shared" si="19"/>
        <v>4.2319999999999993</v>
      </c>
      <c r="AD17" s="2" t="s">
        <v>11</v>
      </c>
      <c r="AE17" s="65" t="s">
        <v>63</v>
      </c>
      <c r="AF17" s="10"/>
      <c r="AG17" s="57">
        <v>3.3</v>
      </c>
      <c r="AH17" s="57">
        <v>3.3</v>
      </c>
      <c r="AI17" s="57">
        <v>4</v>
      </c>
      <c r="AJ17" s="57"/>
      <c r="AK17" s="57"/>
      <c r="AL17" s="57"/>
      <c r="AM17" s="57"/>
      <c r="AN17" s="57">
        <v>3</v>
      </c>
      <c r="AO17" s="57"/>
      <c r="AP17" s="57"/>
      <c r="AQ17" s="57">
        <v>4.2</v>
      </c>
      <c r="AR17" s="57">
        <v>5</v>
      </c>
      <c r="AS17" s="57">
        <v>5</v>
      </c>
      <c r="AT17" s="57">
        <v>5</v>
      </c>
      <c r="AU17" s="58">
        <f t="shared" si="6"/>
        <v>5</v>
      </c>
      <c r="AV17" s="57">
        <v>5</v>
      </c>
      <c r="AW17" s="57">
        <v>5</v>
      </c>
      <c r="AX17" s="57">
        <v>5</v>
      </c>
      <c r="AY17" s="59">
        <f t="shared" si="20"/>
        <v>5</v>
      </c>
      <c r="AZ17" s="57">
        <v>1</v>
      </c>
      <c r="BA17" s="57">
        <v>1</v>
      </c>
      <c r="BB17" s="57">
        <v>1</v>
      </c>
      <c r="BC17" s="57">
        <v>1</v>
      </c>
      <c r="BD17" s="57">
        <v>1</v>
      </c>
      <c r="BE17" s="64"/>
      <c r="BF17" s="72">
        <v>3</v>
      </c>
      <c r="BG17" s="57">
        <v>5</v>
      </c>
      <c r="BH17" s="61">
        <f t="shared" si="8"/>
        <v>2.9959999999999996</v>
      </c>
      <c r="BI17" s="62">
        <f t="shared" si="9"/>
        <v>0.60000000000000009</v>
      </c>
      <c r="BJ17" s="62">
        <f t="shared" si="10"/>
        <v>0.5</v>
      </c>
      <c r="BK17" s="63">
        <f t="shared" si="21"/>
        <v>4.0960000000000001</v>
      </c>
      <c r="BL17" s="75" t="s">
        <v>11</v>
      </c>
      <c r="BM17" s="65" t="s">
        <v>63</v>
      </c>
      <c r="BN17" s="10"/>
      <c r="BO17" s="57">
        <v>4.3</v>
      </c>
      <c r="BP17" s="72">
        <v>3</v>
      </c>
      <c r="BQ17" s="57">
        <v>4.2</v>
      </c>
      <c r="BR17" s="57"/>
      <c r="BS17" s="57"/>
      <c r="BT17" s="57"/>
      <c r="BU17" s="57">
        <v>2.4</v>
      </c>
      <c r="BV17" s="57">
        <v>3.4</v>
      </c>
      <c r="BW17" s="57"/>
      <c r="BX17" s="57">
        <v>4.5</v>
      </c>
      <c r="BY17" s="57">
        <v>5</v>
      </c>
      <c r="BZ17" s="57">
        <v>5</v>
      </c>
      <c r="CA17" s="57">
        <v>5</v>
      </c>
      <c r="CB17" s="58">
        <f t="shared" si="12"/>
        <v>4.666666666666667</v>
      </c>
      <c r="CC17" s="57">
        <v>5</v>
      </c>
      <c r="CD17" s="57">
        <v>5</v>
      </c>
      <c r="CE17" s="57">
        <v>4</v>
      </c>
      <c r="CF17" s="59">
        <f t="shared" si="13"/>
        <v>5</v>
      </c>
      <c r="CG17" s="57">
        <v>1</v>
      </c>
      <c r="CH17" s="57">
        <v>1</v>
      </c>
      <c r="CI17" s="57">
        <v>1</v>
      </c>
      <c r="CJ17" s="57">
        <v>1</v>
      </c>
      <c r="CK17" s="57">
        <v>1</v>
      </c>
      <c r="CL17" s="64"/>
      <c r="CM17" s="87">
        <v>4.25</v>
      </c>
      <c r="CN17" s="57">
        <v>4.5</v>
      </c>
      <c r="CO17" s="61">
        <f t="shared" si="17"/>
        <v>2.9569696969696966</v>
      </c>
      <c r="CP17" s="62">
        <f t="shared" si="14"/>
        <v>0.85000000000000009</v>
      </c>
      <c r="CQ17" s="62">
        <f t="shared" si="15"/>
        <v>0.45</v>
      </c>
      <c r="CR17" s="89">
        <f>(CO17+CP17+CQ17)</f>
        <v>4.2569696969696968</v>
      </c>
      <c r="CS17" s="91">
        <f t="shared" si="18"/>
        <v>4.201187878787878</v>
      </c>
    </row>
    <row r="18" spans="1:97" ht="14.85" customHeight="1" x14ac:dyDescent="0.2">
      <c r="A18" s="2" t="s">
        <v>12</v>
      </c>
      <c r="B18" s="15" t="s">
        <v>100</v>
      </c>
      <c r="C18" s="10"/>
      <c r="D18" s="32">
        <v>3</v>
      </c>
      <c r="E18" s="33">
        <v>3.5</v>
      </c>
      <c r="F18" s="45">
        <v>1</v>
      </c>
      <c r="G18" s="33">
        <v>1.5</v>
      </c>
      <c r="H18" s="33"/>
      <c r="I18" s="33">
        <v>2</v>
      </c>
      <c r="J18" s="33">
        <v>3.67</v>
      </c>
      <c r="K18" s="32">
        <v>1</v>
      </c>
      <c r="L18" s="33">
        <v>5</v>
      </c>
      <c r="M18" s="34">
        <f t="shared" si="0"/>
        <v>5</v>
      </c>
      <c r="N18" s="33">
        <v>5</v>
      </c>
      <c r="O18" s="33">
        <v>5</v>
      </c>
      <c r="P18" s="33">
        <v>5</v>
      </c>
      <c r="Q18" s="36">
        <f t="shared" si="1"/>
        <v>1</v>
      </c>
      <c r="R18" s="46">
        <v>1</v>
      </c>
      <c r="S18" s="33"/>
      <c r="T18" s="33"/>
      <c r="U18" s="33"/>
      <c r="V18" s="33"/>
      <c r="W18" s="10"/>
      <c r="X18" s="33">
        <v>1</v>
      </c>
      <c r="Y18" s="33">
        <v>3.82</v>
      </c>
      <c r="Z18" s="38">
        <f t="shared" si="2"/>
        <v>1.8669</v>
      </c>
      <c r="AA18" s="39">
        <f t="shared" si="3"/>
        <v>0.2</v>
      </c>
      <c r="AB18" s="39">
        <f t="shared" si="4"/>
        <v>0.38200000000000001</v>
      </c>
      <c r="AC18" s="37">
        <f t="shared" si="19"/>
        <v>2.4489000000000001</v>
      </c>
      <c r="AD18" s="2" t="s">
        <v>12</v>
      </c>
      <c r="AE18" s="65" t="s">
        <v>100</v>
      </c>
      <c r="AF18" s="10"/>
      <c r="AG18" s="72">
        <v>3</v>
      </c>
      <c r="AH18" s="72">
        <v>3</v>
      </c>
      <c r="AI18" s="57">
        <v>1</v>
      </c>
      <c r="AJ18" s="57"/>
      <c r="AK18" s="57"/>
      <c r="AL18" s="57"/>
      <c r="AM18" s="57"/>
      <c r="AN18" s="57">
        <v>1.2</v>
      </c>
      <c r="AO18" s="57"/>
      <c r="AP18" s="57"/>
      <c r="AQ18" s="57">
        <v>3</v>
      </c>
      <c r="AR18" s="57">
        <v>4.33</v>
      </c>
      <c r="AS18" s="57">
        <v>2</v>
      </c>
      <c r="AT18" s="57">
        <v>1</v>
      </c>
      <c r="AU18" s="58">
        <f t="shared" si="6"/>
        <v>1</v>
      </c>
      <c r="AV18" s="57">
        <v>1</v>
      </c>
      <c r="AW18" s="74">
        <v>1</v>
      </c>
      <c r="AX18" s="57">
        <v>1</v>
      </c>
      <c r="AY18" s="59">
        <f t="shared" si="20"/>
        <v>1</v>
      </c>
      <c r="AZ18" s="57">
        <v>1</v>
      </c>
      <c r="BA18" s="57"/>
      <c r="BB18" s="57"/>
      <c r="BC18" s="57"/>
      <c r="BD18" s="57"/>
      <c r="BE18" s="64"/>
      <c r="BF18" s="72">
        <v>3</v>
      </c>
      <c r="BG18" s="57">
        <v>3.4</v>
      </c>
      <c r="BH18" s="61">
        <f t="shared" si="8"/>
        <v>1.4370999999999998</v>
      </c>
      <c r="BI18" s="62">
        <f t="shared" si="9"/>
        <v>0.60000000000000009</v>
      </c>
      <c r="BJ18" s="62">
        <f t="shared" si="10"/>
        <v>0.34</v>
      </c>
      <c r="BK18" s="63">
        <f t="shared" si="21"/>
        <v>2.3770999999999995</v>
      </c>
      <c r="BL18" s="75" t="s">
        <v>12</v>
      </c>
      <c r="BM18" s="65" t="s">
        <v>100</v>
      </c>
      <c r="BN18" s="10"/>
      <c r="BO18" s="72">
        <v>2</v>
      </c>
      <c r="BP18" s="72">
        <v>3</v>
      </c>
      <c r="BQ18" s="72">
        <v>3</v>
      </c>
      <c r="BR18" s="57"/>
      <c r="BS18" s="57"/>
      <c r="BT18" s="57"/>
      <c r="BU18" s="57">
        <v>2</v>
      </c>
      <c r="BV18" s="57">
        <v>1</v>
      </c>
      <c r="BW18" s="57"/>
      <c r="BX18" s="57">
        <v>3.5</v>
      </c>
      <c r="BY18" s="57">
        <v>3.67</v>
      </c>
      <c r="BZ18" s="57">
        <v>5</v>
      </c>
      <c r="CA18" s="57">
        <v>5</v>
      </c>
      <c r="CB18" s="58">
        <f t="shared" si="12"/>
        <v>1</v>
      </c>
      <c r="CC18" s="70">
        <v>1</v>
      </c>
      <c r="CD18" s="74">
        <v>1</v>
      </c>
      <c r="CE18" s="70">
        <v>1</v>
      </c>
      <c r="CF18" s="59">
        <f t="shared" si="13"/>
        <v>1</v>
      </c>
      <c r="CG18" s="57">
        <v>1</v>
      </c>
      <c r="CH18" s="57"/>
      <c r="CI18" s="57"/>
      <c r="CJ18" s="57"/>
      <c r="CK18" s="57"/>
      <c r="CL18" s="64"/>
      <c r="CM18" s="87">
        <v>3.5</v>
      </c>
      <c r="CN18" s="57">
        <v>3.75</v>
      </c>
      <c r="CO18" s="61">
        <f t="shared" si="17"/>
        <v>1.9199090909090908</v>
      </c>
      <c r="CP18" s="62">
        <f t="shared" si="14"/>
        <v>0.70000000000000007</v>
      </c>
      <c r="CQ18" s="62">
        <f t="shared" si="15"/>
        <v>0.375</v>
      </c>
      <c r="CR18" s="89">
        <f>(CO18+CP18+CQ18)</f>
        <v>2.9949090909090907</v>
      </c>
      <c r="CS18" s="91">
        <f t="shared" si="18"/>
        <v>2.6457636363636361</v>
      </c>
    </row>
    <row r="19" spans="1:97" ht="14.85" customHeight="1" x14ac:dyDescent="0.2">
      <c r="A19" s="2" t="s">
        <v>13</v>
      </c>
      <c r="B19" s="5" t="s">
        <v>82</v>
      </c>
      <c r="C19" s="10"/>
      <c r="D19" s="32">
        <v>3</v>
      </c>
      <c r="E19" s="33">
        <v>3.5</v>
      </c>
      <c r="F19" s="45">
        <v>1</v>
      </c>
      <c r="G19" s="45">
        <v>1</v>
      </c>
      <c r="H19" s="33"/>
      <c r="I19" s="33">
        <v>2</v>
      </c>
      <c r="J19" s="33">
        <v>1.67</v>
      </c>
      <c r="K19" s="33">
        <v>4</v>
      </c>
      <c r="L19" s="33">
        <v>5</v>
      </c>
      <c r="M19" s="34">
        <f t="shared" si="0"/>
        <v>1</v>
      </c>
      <c r="N19" s="33">
        <v>1</v>
      </c>
      <c r="O19" s="35">
        <v>1</v>
      </c>
      <c r="P19" s="33">
        <v>1</v>
      </c>
      <c r="Q19" s="36">
        <f t="shared" si="1"/>
        <v>3</v>
      </c>
      <c r="R19" s="33">
        <v>1</v>
      </c>
      <c r="S19" s="33">
        <v>1</v>
      </c>
      <c r="T19" s="46">
        <v>1</v>
      </c>
      <c r="U19" s="33"/>
      <c r="V19" s="33"/>
      <c r="W19" s="10"/>
      <c r="X19" s="33">
        <v>1.25</v>
      </c>
      <c r="Y19" s="33">
        <v>4.5</v>
      </c>
      <c r="Z19" s="38">
        <f t="shared" si="2"/>
        <v>1.7619</v>
      </c>
      <c r="AA19" s="39">
        <f t="shared" si="3"/>
        <v>0.25</v>
      </c>
      <c r="AB19" s="39">
        <f t="shared" si="4"/>
        <v>0.45</v>
      </c>
      <c r="AC19" s="37">
        <f t="shared" si="19"/>
        <v>2.4619</v>
      </c>
      <c r="AD19" s="2" t="s">
        <v>13</v>
      </c>
      <c r="AE19" s="65" t="s">
        <v>82</v>
      </c>
      <c r="AF19" s="10"/>
      <c r="AG19" s="57">
        <v>1</v>
      </c>
      <c r="AH19" s="57">
        <v>1</v>
      </c>
      <c r="AI19" s="57">
        <v>1</v>
      </c>
      <c r="AJ19" s="57"/>
      <c r="AK19" s="57"/>
      <c r="AL19" s="57"/>
      <c r="AM19" s="57"/>
      <c r="AN19" s="57">
        <v>1.2</v>
      </c>
      <c r="AO19" s="57"/>
      <c r="AP19" s="57"/>
      <c r="AQ19" s="57">
        <v>1</v>
      </c>
      <c r="AR19" s="57">
        <v>3.67</v>
      </c>
      <c r="AS19" s="57">
        <v>5</v>
      </c>
      <c r="AT19" s="57">
        <v>5</v>
      </c>
      <c r="AU19" s="58">
        <f t="shared" si="6"/>
        <v>1</v>
      </c>
      <c r="AV19" s="74">
        <v>1</v>
      </c>
      <c r="AW19" s="70">
        <v>1</v>
      </c>
      <c r="AX19" s="57">
        <v>1</v>
      </c>
      <c r="AY19" s="59">
        <f t="shared" si="20"/>
        <v>2</v>
      </c>
      <c r="AZ19" s="57">
        <v>1</v>
      </c>
      <c r="BA19" s="57">
        <v>1</v>
      </c>
      <c r="BB19" s="57"/>
      <c r="BC19" s="57"/>
      <c r="BD19" s="57"/>
      <c r="BE19" s="64"/>
      <c r="BF19" s="57">
        <v>1</v>
      </c>
      <c r="BG19" s="57">
        <v>1</v>
      </c>
      <c r="BH19" s="61">
        <f t="shared" si="8"/>
        <v>1.5309000000000001</v>
      </c>
      <c r="BI19" s="62">
        <f t="shared" si="9"/>
        <v>0.2</v>
      </c>
      <c r="BJ19" s="62">
        <f t="shared" si="10"/>
        <v>0.1</v>
      </c>
      <c r="BK19" s="63">
        <f t="shared" si="21"/>
        <v>1.8309000000000002</v>
      </c>
      <c r="BL19" s="75" t="s">
        <v>13</v>
      </c>
      <c r="BM19" s="65" t="s">
        <v>82</v>
      </c>
      <c r="BN19" s="10"/>
      <c r="BO19" s="57" t="s">
        <v>109</v>
      </c>
      <c r="BP19" s="57" t="s">
        <v>109</v>
      </c>
      <c r="BQ19" s="57" t="s">
        <v>109</v>
      </c>
      <c r="BR19" s="57" t="s">
        <v>109</v>
      </c>
      <c r="BS19" s="57" t="s">
        <v>109</v>
      </c>
      <c r="BT19" s="57" t="s">
        <v>109</v>
      </c>
      <c r="BU19" s="57" t="s">
        <v>109</v>
      </c>
      <c r="BV19" s="57" t="s">
        <v>109</v>
      </c>
      <c r="BW19" s="57" t="s">
        <v>109</v>
      </c>
      <c r="BX19" s="57" t="s">
        <v>109</v>
      </c>
      <c r="BY19" s="57" t="s">
        <v>109</v>
      </c>
      <c r="BZ19" s="57" t="s">
        <v>109</v>
      </c>
      <c r="CA19" s="57" t="s">
        <v>109</v>
      </c>
      <c r="CB19" s="58" t="e">
        <f t="shared" si="12"/>
        <v>#VALUE!</v>
      </c>
      <c r="CC19" s="74" t="s">
        <v>109</v>
      </c>
      <c r="CD19" s="70" t="s">
        <v>109</v>
      </c>
      <c r="CE19" s="57" t="s">
        <v>109</v>
      </c>
      <c r="CF19" s="59" t="e">
        <f t="shared" si="13"/>
        <v>#VALUE!</v>
      </c>
      <c r="CG19" s="57" t="s">
        <v>109</v>
      </c>
      <c r="CH19" s="57" t="s">
        <v>109</v>
      </c>
      <c r="CI19" s="57" t="s">
        <v>109</v>
      </c>
      <c r="CJ19" s="57" t="s">
        <v>109</v>
      </c>
      <c r="CK19" s="57" t="s">
        <v>109</v>
      </c>
      <c r="CL19" s="64"/>
      <c r="CM19" s="87" t="s">
        <v>109</v>
      </c>
      <c r="CN19" s="57" t="s">
        <v>109</v>
      </c>
      <c r="CO19" s="61" t="e">
        <f t="shared" si="17"/>
        <v>#VALUE!</v>
      </c>
      <c r="CP19" s="62" t="e">
        <f t="shared" si="14"/>
        <v>#VALUE!</v>
      </c>
      <c r="CQ19" s="62" t="e">
        <f t="shared" si="15"/>
        <v>#VALUE!</v>
      </c>
      <c r="CR19" s="89" t="e">
        <f>(CO19+CP19+CQ19)</f>
        <v>#VALUE!</v>
      </c>
      <c r="CS19" s="91" t="e">
        <f t="shared" si="18"/>
        <v>#VALUE!</v>
      </c>
    </row>
    <row r="20" spans="1:97" ht="14.85" customHeight="1" x14ac:dyDescent="0.2">
      <c r="A20" s="2" t="s">
        <v>14</v>
      </c>
      <c r="B20" s="5" t="s">
        <v>130</v>
      </c>
      <c r="C20" s="28"/>
      <c r="D20" s="1"/>
      <c r="E20" s="1"/>
      <c r="F20" s="1"/>
      <c r="G20" s="1"/>
      <c r="H20" s="1"/>
      <c r="I20" s="1"/>
      <c r="J20" s="1"/>
      <c r="K20" s="1"/>
      <c r="L20" s="1"/>
      <c r="M20" s="13"/>
      <c r="N20" s="1"/>
      <c r="O20" s="1"/>
      <c r="P20" s="1"/>
      <c r="Q20" s="29"/>
      <c r="R20" s="1"/>
      <c r="S20" s="1"/>
      <c r="T20" s="1"/>
      <c r="U20" s="1"/>
      <c r="V20" s="1"/>
      <c r="W20" s="1"/>
      <c r="X20" s="1"/>
      <c r="Y20" s="29"/>
      <c r="Z20" s="13"/>
      <c r="AA20" s="11"/>
      <c r="AB20" s="11"/>
      <c r="AC20" s="1"/>
      <c r="AD20" s="77" t="s">
        <v>129</v>
      </c>
      <c r="AE20" s="5" t="s">
        <v>130</v>
      </c>
      <c r="AF20" s="7"/>
      <c r="AG20" s="57">
        <v>1</v>
      </c>
      <c r="AH20" s="72">
        <v>3</v>
      </c>
      <c r="AI20" s="72">
        <v>3</v>
      </c>
      <c r="AJ20" s="57"/>
      <c r="AK20" s="57"/>
      <c r="AL20" s="57"/>
      <c r="AM20" s="57"/>
      <c r="AN20" s="57">
        <v>1</v>
      </c>
      <c r="AO20" s="57"/>
      <c r="AP20" s="57"/>
      <c r="AQ20" s="57">
        <v>3</v>
      </c>
      <c r="AR20" s="57">
        <v>1</v>
      </c>
      <c r="AS20" s="57">
        <v>3</v>
      </c>
      <c r="AT20" s="57">
        <v>5</v>
      </c>
      <c r="AU20" s="58">
        <f t="shared" si="6"/>
        <v>1</v>
      </c>
      <c r="AV20" s="57">
        <v>1</v>
      </c>
      <c r="AW20" s="70">
        <v>1</v>
      </c>
      <c r="AX20" s="57">
        <v>1</v>
      </c>
      <c r="AY20" s="59">
        <f t="shared" si="20"/>
        <v>1</v>
      </c>
      <c r="AZ20" s="57">
        <v>1</v>
      </c>
      <c r="BA20" s="57"/>
      <c r="BB20" s="57"/>
      <c r="BC20" s="57"/>
      <c r="BD20" s="57"/>
      <c r="BE20" s="68"/>
      <c r="BF20" s="57">
        <v>1</v>
      </c>
      <c r="BG20" s="71">
        <v>3.5</v>
      </c>
      <c r="BH20" s="61">
        <f t="shared" si="8"/>
        <v>1.54</v>
      </c>
      <c r="BI20" s="62">
        <f t="shared" si="9"/>
        <v>0.2</v>
      </c>
      <c r="BJ20" s="62">
        <f t="shared" si="10"/>
        <v>0.35000000000000003</v>
      </c>
      <c r="BK20" s="63">
        <f t="shared" si="21"/>
        <v>2.09</v>
      </c>
      <c r="BL20" s="77" t="s">
        <v>129</v>
      </c>
      <c r="BM20" s="5" t="s">
        <v>130</v>
      </c>
      <c r="BN20" s="7"/>
      <c r="BO20" s="57">
        <v>2.2000000000000002</v>
      </c>
      <c r="BP20" s="57">
        <v>1.2</v>
      </c>
      <c r="BQ20" s="57">
        <v>1</v>
      </c>
      <c r="BR20" s="57"/>
      <c r="BS20" s="57"/>
      <c r="BT20" s="57"/>
      <c r="BU20" s="57">
        <v>1</v>
      </c>
      <c r="BV20" s="57">
        <v>3</v>
      </c>
      <c r="BW20" s="57"/>
      <c r="BX20" s="57">
        <v>3.5</v>
      </c>
      <c r="BY20" s="57">
        <v>1.33</v>
      </c>
      <c r="BZ20" s="57">
        <v>1.1000000000000001</v>
      </c>
      <c r="CA20" s="57">
        <v>5</v>
      </c>
      <c r="CB20" s="58">
        <f t="shared" si="12"/>
        <v>1</v>
      </c>
      <c r="CC20" s="70">
        <v>1</v>
      </c>
      <c r="CD20" s="70">
        <v>1</v>
      </c>
      <c r="CE20" s="57">
        <v>1</v>
      </c>
      <c r="CF20" s="59">
        <f t="shared" si="13"/>
        <v>5</v>
      </c>
      <c r="CG20" s="57">
        <v>1</v>
      </c>
      <c r="CH20" s="57">
        <v>1</v>
      </c>
      <c r="CI20" s="57">
        <v>1</v>
      </c>
      <c r="CJ20" s="57">
        <v>1</v>
      </c>
      <c r="CK20" s="57">
        <v>1</v>
      </c>
      <c r="CL20" s="68"/>
      <c r="CM20" s="87">
        <v>1.25</v>
      </c>
      <c r="CN20" s="61">
        <v>3.5</v>
      </c>
      <c r="CO20" s="61">
        <f t="shared" si="17"/>
        <v>1.6119090909090907</v>
      </c>
      <c r="CP20" s="62">
        <f t="shared" si="14"/>
        <v>0.25</v>
      </c>
      <c r="CQ20" s="62">
        <f t="shared" si="15"/>
        <v>0.35000000000000003</v>
      </c>
      <c r="CR20" s="89">
        <f>(CO20+CP20+CQ20)</f>
        <v>2.2119090909090908</v>
      </c>
      <c r="CS20" s="91">
        <f t="shared" si="18"/>
        <v>1.5117636363636362</v>
      </c>
    </row>
    <row r="21" spans="1:97" ht="14.85" customHeight="1" x14ac:dyDescent="0.2">
      <c r="A21" s="2" t="s">
        <v>15</v>
      </c>
      <c r="B21" s="93" t="s">
        <v>87</v>
      </c>
      <c r="C21" s="10"/>
      <c r="D21" s="33">
        <v>3.5</v>
      </c>
      <c r="E21" s="33">
        <v>4.5</v>
      </c>
      <c r="F21" s="33">
        <v>3</v>
      </c>
      <c r="G21" s="33">
        <v>2</v>
      </c>
      <c r="H21" s="32">
        <v>0.3</v>
      </c>
      <c r="I21" s="33">
        <v>3.8</v>
      </c>
      <c r="J21" s="33">
        <v>3.67</v>
      </c>
      <c r="K21" s="33">
        <v>5</v>
      </c>
      <c r="L21" s="33">
        <v>5</v>
      </c>
      <c r="M21" s="34">
        <f>(N21+O21+P21)/3</f>
        <v>1.3333333333333333</v>
      </c>
      <c r="N21" s="35">
        <v>1</v>
      </c>
      <c r="O21" s="35">
        <v>2</v>
      </c>
      <c r="P21" s="35">
        <v>1</v>
      </c>
      <c r="Q21" s="36">
        <f>(R21+S21+T21+U21+V21)</f>
        <v>3</v>
      </c>
      <c r="R21" s="33">
        <v>1</v>
      </c>
      <c r="S21" s="33">
        <v>1</v>
      </c>
      <c r="T21" s="46">
        <v>1</v>
      </c>
      <c r="U21" s="33"/>
      <c r="V21" s="33"/>
      <c r="W21" s="10"/>
      <c r="X21" s="33">
        <v>1.5</v>
      </c>
      <c r="Y21" s="33">
        <v>4.0199999999999996</v>
      </c>
      <c r="Z21" s="38">
        <f>((D21+E21+F21+G21+I21+J21+K21+L21+M21+Q21)/10)*0.7</f>
        <v>2.436233333333333</v>
      </c>
      <c r="AA21" s="39">
        <f>X21*0.2</f>
        <v>0.30000000000000004</v>
      </c>
      <c r="AB21" s="39">
        <f>Y21*0.1</f>
        <v>0.40199999999999997</v>
      </c>
      <c r="AC21" s="37">
        <f>(Z21+AA21+AB21+H21)</f>
        <v>3.4382333333333328</v>
      </c>
      <c r="AD21" s="2" t="s">
        <v>14</v>
      </c>
      <c r="AE21" s="66" t="s">
        <v>126</v>
      </c>
      <c r="AF21" s="10"/>
      <c r="AG21" s="72">
        <v>3</v>
      </c>
      <c r="AH21" s="57">
        <v>4</v>
      </c>
      <c r="AI21" s="57">
        <v>2</v>
      </c>
      <c r="AJ21" s="57"/>
      <c r="AK21" s="57"/>
      <c r="AL21" s="57"/>
      <c r="AM21" s="57"/>
      <c r="AN21" s="72">
        <v>3</v>
      </c>
      <c r="AO21" s="57"/>
      <c r="AP21" s="57"/>
      <c r="AQ21" s="57">
        <v>4.3</v>
      </c>
      <c r="AR21" s="57">
        <v>4.83</v>
      </c>
      <c r="AS21" s="57">
        <v>1</v>
      </c>
      <c r="AT21" s="72">
        <v>3</v>
      </c>
      <c r="AU21" s="58">
        <f t="shared" si="6"/>
        <v>5</v>
      </c>
      <c r="AV21" s="57">
        <v>5</v>
      </c>
      <c r="AW21" s="57">
        <v>5</v>
      </c>
      <c r="AX21" s="57">
        <v>5</v>
      </c>
      <c r="AY21" s="59">
        <f t="shared" si="20"/>
        <v>3</v>
      </c>
      <c r="AZ21" s="57">
        <v>1</v>
      </c>
      <c r="BA21" s="57">
        <v>1</v>
      </c>
      <c r="BB21" s="57">
        <v>1</v>
      </c>
      <c r="BC21" s="57"/>
      <c r="BD21" s="57"/>
      <c r="BE21" s="64"/>
      <c r="BF21" s="72">
        <v>3.25</v>
      </c>
      <c r="BG21" s="57">
        <v>3.57</v>
      </c>
      <c r="BH21" s="61">
        <f t="shared" si="8"/>
        <v>2.3191000000000002</v>
      </c>
      <c r="BI21" s="62">
        <f t="shared" si="9"/>
        <v>0.65</v>
      </c>
      <c r="BJ21" s="62">
        <f t="shared" si="10"/>
        <v>0.35699999999999998</v>
      </c>
      <c r="BK21" s="63">
        <f>(BH21+BI21+BJ21+AL21)</f>
        <v>3.3261000000000003</v>
      </c>
      <c r="BL21" s="75" t="s">
        <v>14</v>
      </c>
      <c r="BM21" s="65" t="s">
        <v>126</v>
      </c>
      <c r="BN21" s="10"/>
      <c r="BO21" s="57">
        <v>3.8</v>
      </c>
      <c r="BP21" s="72">
        <v>3</v>
      </c>
      <c r="BQ21" s="87">
        <v>3</v>
      </c>
      <c r="BR21" s="57"/>
      <c r="BS21" s="57"/>
      <c r="BT21" s="57"/>
      <c r="BU21" s="57">
        <v>2.2000000000000002</v>
      </c>
      <c r="BV21" s="57">
        <v>1</v>
      </c>
      <c r="BW21" s="57"/>
      <c r="BX21" s="57">
        <v>4.8</v>
      </c>
      <c r="BY21" s="57">
        <v>4.5</v>
      </c>
      <c r="BZ21" s="57">
        <v>5</v>
      </c>
      <c r="CA21" s="57">
        <v>5</v>
      </c>
      <c r="CB21" s="58">
        <f t="shared" si="12"/>
        <v>1</v>
      </c>
      <c r="CC21" s="70">
        <v>1</v>
      </c>
      <c r="CD21" s="70">
        <v>1</v>
      </c>
      <c r="CE21" s="57">
        <v>1</v>
      </c>
      <c r="CF21" s="59">
        <f t="shared" si="13"/>
        <v>4</v>
      </c>
      <c r="CG21" s="57">
        <v>1</v>
      </c>
      <c r="CH21" s="57">
        <v>1</v>
      </c>
      <c r="CI21" s="57">
        <v>1</v>
      </c>
      <c r="CJ21" s="57">
        <v>1</v>
      </c>
      <c r="CK21" s="57"/>
      <c r="CL21" s="64"/>
      <c r="CM21" s="87">
        <v>5</v>
      </c>
      <c r="CN21" s="57">
        <v>3.5</v>
      </c>
      <c r="CO21" s="61">
        <f t="shared" si="17"/>
        <v>2.3736363636363635</v>
      </c>
      <c r="CP21" s="62">
        <f t="shared" si="14"/>
        <v>1</v>
      </c>
      <c r="CQ21" s="62">
        <f t="shared" si="15"/>
        <v>0.35000000000000003</v>
      </c>
      <c r="CR21" s="89">
        <f>(CO21+CP21+CQ21+BS21)</f>
        <v>3.7236363636363636</v>
      </c>
      <c r="CS21" s="91">
        <f t="shared" si="18"/>
        <v>3.518754545454545</v>
      </c>
    </row>
    <row r="22" spans="1:97" ht="14.85" customHeight="1" x14ac:dyDescent="0.2">
      <c r="A22" s="2" t="s">
        <v>16</v>
      </c>
      <c r="B22" s="5" t="s">
        <v>66</v>
      </c>
      <c r="C22" s="10"/>
      <c r="D22" s="32">
        <v>3</v>
      </c>
      <c r="E22" s="33">
        <v>4.3</v>
      </c>
      <c r="F22" s="45">
        <v>1</v>
      </c>
      <c r="G22" s="33">
        <v>1.5</v>
      </c>
      <c r="H22" s="33"/>
      <c r="I22" s="33">
        <v>1.5</v>
      </c>
      <c r="J22" s="33">
        <v>3.67</v>
      </c>
      <c r="K22" s="33">
        <v>5</v>
      </c>
      <c r="L22" s="33">
        <v>5</v>
      </c>
      <c r="M22" s="34">
        <f>(N22+O22+P22)/3</f>
        <v>5</v>
      </c>
      <c r="N22" s="33">
        <v>5</v>
      </c>
      <c r="O22" s="33">
        <v>5</v>
      </c>
      <c r="P22" s="33">
        <v>5</v>
      </c>
      <c r="Q22" s="36">
        <f>(R22+S22+T22+U22+V22)</f>
        <v>4</v>
      </c>
      <c r="R22" s="33">
        <v>1</v>
      </c>
      <c r="S22" s="33">
        <v>1</v>
      </c>
      <c r="T22" s="33">
        <v>1</v>
      </c>
      <c r="U22" s="46">
        <v>1</v>
      </c>
      <c r="V22" s="33"/>
      <c r="W22" s="10"/>
      <c r="X22" s="33">
        <v>2</v>
      </c>
      <c r="Y22" s="33">
        <v>4.45</v>
      </c>
      <c r="Z22" s="38">
        <f>((D22+E22+F22+G22+I22+J22+K22+L22+M22+Q22)/10)*0.7</f>
        <v>2.3778999999999999</v>
      </c>
      <c r="AA22" s="39">
        <f>X22*0.2</f>
        <v>0.4</v>
      </c>
      <c r="AB22" s="39">
        <f>Y22*0.1</f>
        <v>0.44500000000000006</v>
      </c>
      <c r="AC22" s="37">
        <f>(Z22+AA22+AB22)</f>
        <v>3.2229000000000001</v>
      </c>
      <c r="AD22" s="2" t="s">
        <v>15</v>
      </c>
      <c r="AE22" s="65" t="s">
        <v>66</v>
      </c>
      <c r="AF22" s="10"/>
      <c r="AG22" s="57">
        <v>1.5</v>
      </c>
      <c r="AH22" s="57">
        <v>3</v>
      </c>
      <c r="AI22" s="57">
        <v>3</v>
      </c>
      <c r="AJ22" s="57"/>
      <c r="AK22" s="57"/>
      <c r="AL22" s="57"/>
      <c r="AM22" s="57"/>
      <c r="AN22" s="72">
        <v>3</v>
      </c>
      <c r="AO22" s="57"/>
      <c r="AP22" s="57"/>
      <c r="AQ22" s="57">
        <v>3.7</v>
      </c>
      <c r="AR22" s="57">
        <v>3.33</v>
      </c>
      <c r="AS22" s="57">
        <v>2</v>
      </c>
      <c r="AT22" s="57">
        <v>5</v>
      </c>
      <c r="AU22" s="58">
        <f t="shared" si="6"/>
        <v>1</v>
      </c>
      <c r="AV22" s="57">
        <v>1</v>
      </c>
      <c r="AW22" s="74">
        <v>1</v>
      </c>
      <c r="AX22" s="57">
        <v>1</v>
      </c>
      <c r="AY22" s="59">
        <f t="shared" si="20"/>
        <v>1</v>
      </c>
      <c r="AZ22" s="57">
        <v>1</v>
      </c>
      <c r="BA22" s="57"/>
      <c r="BB22" s="57"/>
      <c r="BC22" s="57"/>
      <c r="BD22" s="57"/>
      <c r="BE22" s="64"/>
      <c r="BF22" s="72">
        <v>3</v>
      </c>
      <c r="BG22" s="57">
        <v>3.38</v>
      </c>
      <c r="BH22" s="61">
        <f t="shared" si="8"/>
        <v>1.8571</v>
      </c>
      <c r="BI22" s="62">
        <f t="shared" si="9"/>
        <v>0.60000000000000009</v>
      </c>
      <c r="BJ22" s="62">
        <f t="shared" si="10"/>
        <v>0.33800000000000002</v>
      </c>
      <c r="BK22" s="63">
        <f>(BH22+BI22+BJ22)</f>
        <v>2.7951000000000001</v>
      </c>
      <c r="BL22" s="75" t="s">
        <v>15</v>
      </c>
      <c r="BM22" s="65" t="s">
        <v>66</v>
      </c>
      <c r="BN22" s="10"/>
      <c r="BO22" s="57">
        <v>3.8</v>
      </c>
      <c r="BP22" s="57">
        <v>3</v>
      </c>
      <c r="BQ22" s="72">
        <v>3</v>
      </c>
      <c r="BR22" s="57"/>
      <c r="BS22" s="57"/>
      <c r="BT22" s="57"/>
      <c r="BU22" s="57">
        <v>2.2000000000000002</v>
      </c>
      <c r="BV22" s="57">
        <v>1.2</v>
      </c>
      <c r="BW22" s="57"/>
      <c r="BX22" s="57">
        <v>4</v>
      </c>
      <c r="BY22" s="57">
        <v>4</v>
      </c>
      <c r="BZ22" s="57">
        <v>4.8</v>
      </c>
      <c r="CA22" s="57">
        <v>5</v>
      </c>
      <c r="CB22" s="58">
        <f t="shared" si="12"/>
        <v>1</v>
      </c>
      <c r="CC22" s="70">
        <v>1</v>
      </c>
      <c r="CD22" s="74">
        <v>1</v>
      </c>
      <c r="CE22" s="57">
        <v>1</v>
      </c>
      <c r="CF22" s="59">
        <f t="shared" si="13"/>
        <v>1</v>
      </c>
      <c r="CG22" s="57">
        <v>1</v>
      </c>
      <c r="CH22" s="57"/>
      <c r="CI22" s="57"/>
      <c r="CJ22" s="57"/>
      <c r="CK22" s="57"/>
      <c r="CL22" s="64"/>
      <c r="CM22" s="87">
        <v>4.75</v>
      </c>
      <c r="CN22" s="57">
        <v>4</v>
      </c>
      <c r="CO22" s="61">
        <f t="shared" si="17"/>
        <v>2.0999999999999996</v>
      </c>
      <c r="CP22" s="62">
        <f t="shared" si="14"/>
        <v>0.95000000000000007</v>
      </c>
      <c r="CQ22" s="62">
        <f t="shared" si="15"/>
        <v>0.4</v>
      </c>
      <c r="CR22" s="89">
        <f>(CO22+CP22+CQ22)</f>
        <v>3.4499999999999997</v>
      </c>
      <c r="CS22" s="91">
        <f t="shared" si="18"/>
        <v>3.1854</v>
      </c>
    </row>
    <row r="23" spans="1:97" ht="14.85" customHeight="1" x14ac:dyDescent="0.2">
      <c r="A23" s="27" t="s">
        <v>17</v>
      </c>
      <c r="B23" s="5" t="s">
        <v>91</v>
      </c>
      <c r="C23" s="10"/>
      <c r="D23" s="32">
        <v>3</v>
      </c>
      <c r="E23" s="33">
        <v>3.5</v>
      </c>
      <c r="F23" s="33">
        <v>2.5</v>
      </c>
      <c r="G23" s="33">
        <v>2</v>
      </c>
      <c r="H23" s="33"/>
      <c r="I23" s="33">
        <v>1.5</v>
      </c>
      <c r="J23" s="33">
        <v>3.67</v>
      </c>
      <c r="K23" s="32">
        <v>3</v>
      </c>
      <c r="L23" s="33">
        <v>5</v>
      </c>
      <c r="M23" s="34">
        <f>(N23+O23+P23)/3</f>
        <v>2.5</v>
      </c>
      <c r="N23" s="33">
        <v>4</v>
      </c>
      <c r="O23" s="35">
        <v>1</v>
      </c>
      <c r="P23" s="33">
        <v>2.5</v>
      </c>
      <c r="Q23" s="36">
        <f>(R23+S23+T23+U23+V23)</f>
        <v>5</v>
      </c>
      <c r="R23" s="33">
        <v>1</v>
      </c>
      <c r="S23" s="33">
        <v>1</v>
      </c>
      <c r="T23" s="33">
        <v>1</v>
      </c>
      <c r="U23" s="33">
        <v>1</v>
      </c>
      <c r="V23" s="46">
        <v>1</v>
      </c>
      <c r="W23" s="10"/>
      <c r="X23" s="33">
        <v>2</v>
      </c>
      <c r="Y23" s="33">
        <v>4.7</v>
      </c>
      <c r="Z23" s="38">
        <f>((D23+E23+F23+G23+I23+J23+K23+L23+M23+Q23)/10)*0.7</f>
        <v>2.2168999999999999</v>
      </c>
      <c r="AA23" s="39">
        <f>X23*0.2</f>
        <v>0.4</v>
      </c>
      <c r="AB23" s="39">
        <f>Y23*0.1</f>
        <v>0.47000000000000003</v>
      </c>
      <c r="AC23" s="37">
        <f>(Z23+AA23+AB23)</f>
        <v>3.0869</v>
      </c>
      <c r="AD23" s="2" t="s">
        <v>16</v>
      </c>
      <c r="AE23" s="65" t="s">
        <v>91</v>
      </c>
      <c r="AF23" s="10"/>
      <c r="AG23" s="57">
        <v>1</v>
      </c>
      <c r="AH23" s="57">
        <v>1</v>
      </c>
      <c r="AI23" s="57">
        <v>1</v>
      </c>
      <c r="AJ23" s="57"/>
      <c r="AK23" s="57"/>
      <c r="AL23" s="57"/>
      <c r="AM23" s="57"/>
      <c r="AN23" s="57">
        <v>1</v>
      </c>
      <c r="AO23" s="57"/>
      <c r="AP23" s="57"/>
      <c r="AQ23" s="57">
        <v>3.7</v>
      </c>
      <c r="AR23" s="57">
        <v>4.5</v>
      </c>
      <c r="AS23" s="57">
        <v>5</v>
      </c>
      <c r="AT23" s="57">
        <v>5</v>
      </c>
      <c r="AU23" s="58">
        <f t="shared" si="6"/>
        <v>1</v>
      </c>
      <c r="AV23" s="70">
        <v>1</v>
      </c>
      <c r="AW23" s="70">
        <v>1</v>
      </c>
      <c r="AX23" s="57">
        <v>1</v>
      </c>
      <c r="AY23" s="59">
        <f t="shared" si="20"/>
        <v>1</v>
      </c>
      <c r="AZ23" s="57">
        <v>1</v>
      </c>
      <c r="BA23" s="57"/>
      <c r="BB23" s="57"/>
      <c r="BC23" s="57"/>
      <c r="BD23" s="57"/>
      <c r="BE23" s="64"/>
      <c r="BF23" s="72">
        <v>2.5</v>
      </c>
      <c r="BG23" s="57">
        <v>3.9</v>
      </c>
      <c r="BH23" s="61">
        <f t="shared" si="8"/>
        <v>1.694</v>
      </c>
      <c r="BI23" s="62">
        <f t="shared" si="9"/>
        <v>0.5</v>
      </c>
      <c r="BJ23" s="62">
        <f t="shared" si="10"/>
        <v>0.39</v>
      </c>
      <c r="BK23" s="63">
        <f>(BH23+BI23+BJ23)</f>
        <v>2.5840000000000001</v>
      </c>
      <c r="BL23" s="75" t="s">
        <v>16</v>
      </c>
      <c r="BM23" s="65" t="s">
        <v>91</v>
      </c>
      <c r="BN23" s="10"/>
      <c r="BO23" s="57">
        <v>1</v>
      </c>
      <c r="BP23" s="57">
        <v>1</v>
      </c>
      <c r="BQ23" s="57">
        <v>1</v>
      </c>
      <c r="BR23" s="57"/>
      <c r="BS23" s="57"/>
      <c r="BT23" s="57"/>
      <c r="BU23" s="57">
        <v>1</v>
      </c>
      <c r="BV23" s="57">
        <v>2.4</v>
      </c>
      <c r="BW23" s="57"/>
      <c r="BX23" s="57">
        <v>4.2</v>
      </c>
      <c r="BY23" s="57">
        <v>3.67</v>
      </c>
      <c r="BZ23" s="57">
        <v>5</v>
      </c>
      <c r="CA23" s="57">
        <v>5</v>
      </c>
      <c r="CB23" s="58">
        <f t="shared" si="12"/>
        <v>1</v>
      </c>
      <c r="CC23" s="70">
        <v>1</v>
      </c>
      <c r="CD23" s="70">
        <v>1</v>
      </c>
      <c r="CE23" s="57">
        <v>1</v>
      </c>
      <c r="CF23" s="59">
        <f t="shared" si="13"/>
        <v>1</v>
      </c>
      <c r="CG23" s="57">
        <v>1</v>
      </c>
      <c r="CH23" s="57"/>
      <c r="CI23" s="57"/>
      <c r="CJ23" s="57"/>
      <c r="CK23" s="57"/>
      <c r="CL23" s="64"/>
      <c r="CM23" s="87">
        <v>4</v>
      </c>
      <c r="CN23" s="57">
        <v>3.7</v>
      </c>
      <c r="CO23" s="61">
        <f t="shared" si="17"/>
        <v>1.671727272727273</v>
      </c>
      <c r="CP23" s="62">
        <f t="shared" si="14"/>
        <v>0.8</v>
      </c>
      <c r="CQ23" s="62">
        <f t="shared" si="15"/>
        <v>0.37000000000000005</v>
      </c>
      <c r="CR23" s="63">
        <f>(CO23+CP23+CQ23)</f>
        <v>2.8417272727272733</v>
      </c>
      <c r="CS23" s="91">
        <f t="shared" si="18"/>
        <v>2.837960909090909</v>
      </c>
    </row>
    <row r="24" spans="1:97" ht="155.25" customHeight="1" x14ac:dyDescent="0.2">
      <c r="A24" s="3"/>
      <c r="B24" s="5"/>
      <c r="C24" s="18" t="s">
        <v>54</v>
      </c>
      <c r="D24" s="19" t="s">
        <v>50</v>
      </c>
      <c r="E24" s="21" t="s">
        <v>112</v>
      </c>
      <c r="F24" s="21" t="s">
        <v>110</v>
      </c>
      <c r="G24" s="20" t="s">
        <v>111</v>
      </c>
      <c r="H24" s="20" t="s">
        <v>58</v>
      </c>
      <c r="I24" s="20" t="s">
        <v>104</v>
      </c>
      <c r="J24" s="23" t="s">
        <v>57</v>
      </c>
      <c r="K24" s="22" t="s">
        <v>52</v>
      </c>
      <c r="L24" s="24" t="s">
        <v>53</v>
      </c>
      <c r="M24" s="31" t="s">
        <v>40</v>
      </c>
      <c r="N24" s="25" t="s">
        <v>44</v>
      </c>
      <c r="O24" s="25" t="s">
        <v>45</v>
      </c>
      <c r="P24" s="26" t="s">
        <v>46</v>
      </c>
      <c r="Q24" s="30" t="s">
        <v>49</v>
      </c>
      <c r="R24" s="26" t="s">
        <v>44</v>
      </c>
      <c r="S24" s="25" t="s">
        <v>45</v>
      </c>
      <c r="T24" s="26" t="s">
        <v>46</v>
      </c>
      <c r="U24" s="26" t="s">
        <v>47</v>
      </c>
      <c r="V24" s="26" t="s">
        <v>48</v>
      </c>
      <c r="W24" s="18" t="s">
        <v>54</v>
      </c>
      <c r="X24" s="24" t="s">
        <v>55</v>
      </c>
      <c r="Y24" s="21" t="s">
        <v>56</v>
      </c>
      <c r="Z24" s="42" t="s">
        <v>105</v>
      </c>
      <c r="AA24" s="43" t="s">
        <v>106</v>
      </c>
      <c r="AB24" s="43" t="s">
        <v>107</v>
      </c>
      <c r="AC24" s="44" t="s">
        <v>108</v>
      </c>
      <c r="AD24" s="3"/>
      <c r="AE24" s="5"/>
      <c r="AF24" s="48" t="s">
        <v>113</v>
      </c>
      <c r="AG24" s="49" t="s">
        <v>51</v>
      </c>
      <c r="AH24" s="49" t="s">
        <v>114</v>
      </c>
      <c r="AI24" s="50" t="s">
        <v>115</v>
      </c>
      <c r="AJ24" s="51" t="s">
        <v>116</v>
      </c>
      <c r="AK24" s="49" t="s">
        <v>117</v>
      </c>
      <c r="AL24" s="49" t="s">
        <v>118</v>
      </c>
      <c r="AM24" s="49" t="s">
        <v>119</v>
      </c>
      <c r="AN24" s="49" t="s">
        <v>58</v>
      </c>
      <c r="AO24" s="49" t="s">
        <v>120</v>
      </c>
      <c r="AP24" s="49" t="s">
        <v>121</v>
      </c>
      <c r="AQ24" s="49" t="s">
        <v>122</v>
      </c>
      <c r="AR24" s="43" t="s">
        <v>57</v>
      </c>
      <c r="AS24" s="51" t="s">
        <v>123</v>
      </c>
      <c r="AT24" s="52" t="s">
        <v>124</v>
      </c>
      <c r="AU24" s="53" t="s">
        <v>40</v>
      </c>
      <c r="AV24" s="54" t="s">
        <v>44</v>
      </c>
      <c r="AW24" s="54" t="s">
        <v>45</v>
      </c>
      <c r="AX24" s="55" t="s">
        <v>46</v>
      </c>
      <c r="AY24" s="56" t="s">
        <v>49</v>
      </c>
      <c r="AZ24" s="55" t="s">
        <v>44</v>
      </c>
      <c r="BA24" s="54" t="s">
        <v>45</v>
      </c>
      <c r="BB24" s="55" t="s">
        <v>46</v>
      </c>
      <c r="BC24" s="55" t="s">
        <v>47</v>
      </c>
      <c r="BD24" s="55" t="s">
        <v>48</v>
      </c>
      <c r="BE24" s="48" t="s">
        <v>113</v>
      </c>
      <c r="BF24" s="52" t="s">
        <v>55</v>
      </c>
      <c r="BG24" s="50" t="s">
        <v>56</v>
      </c>
      <c r="BH24" s="42" t="s">
        <v>105</v>
      </c>
      <c r="BI24" s="43" t="s">
        <v>106</v>
      </c>
      <c r="BJ24" s="43" t="s">
        <v>107</v>
      </c>
      <c r="BK24" s="44" t="s">
        <v>108</v>
      </c>
      <c r="BL24" s="79"/>
      <c r="BM24" s="5"/>
      <c r="BN24" s="48" t="s">
        <v>113</v>
      </c>
      <c r="BO24" s="49" t="s">
        <v>117</v>
      </c>
      <c r="BP24" s="49" t="s">
        <v>118</v>
      </c>
      <c r="BQ24" s="49" t="s">
        <v>119</v>
      </c>
      <c r="BR24" s="49" t="s">
        <v>132</v>
      </c>
      <c r="BS24" s="49" t="s">
        <v>133</v>
      </c>
      <c r="BT24" s="49" t="s">
        <v>134</v>
      </c>
      <c r="BU24" s="49" t="s">
        <v>120</v>
      </c>
      <c r="BV24" s="49" t="s">
        <v>121</v>
      </c>
      <c r="BW24" s="49" t="s">
        <v>135</v>
      </c>
      <c r="BX24" s="49" t="s">
        <v>136</v>
      </c>
      <c r="BY24" s="43" t="s">
        <v>57</v>
      </c>
      <c r="BZ24" s="51" t="s">
        <v>137</v>
      </c>
      <c r="CA24" s="52" t="s">
        <v>138</v>
      </c>
      <c r="CB24" s="53" t="s">
        <v>40</v>
      </c>
      <c r="CC24" s="54" t="s">
        <v>44</v>
      </c>
      <c r="CD24" s="54" t="s">
        <v>45</v>
      </c>
      <c r="CE24" s="55" t="s">
        <v>46</v>
      </c>
      <c r="CF24" s="56" t="s">
        <v>49</v>
      </c>
      <c r="CG24" s="55" t="s">
        <v>44</v>
      </c>
      <c r="CH24" s="54" t="s">
        <v>45</v>
      </c>
      <c r="CI24" s="55" t="s">
        <v>46</v>
      </c>
      <c r="CJ24" s="55" t="s">
        <v>47</v>
      </c>
      <c r="CK24" s="55" t="s">
        <v>48</v>
      </c>
      <c r="CL24" s="48" t="s">
        <v>113</v>
      </c>
      <c r="CM24" s="52" t="s">
        <v>55</v>
      </c>
      <c r="CN24" s="50" t="s">
        <v>56</v>
      </c>
      <c r="CO24" s="42" t="s">
        <v>105</v>
      </c>
      <c r="CP24" s="43" t="s">
        <v>106</v>
      </c>
      <c r="CQ24" s="43" t="s">
        <v>107</v>
      </c>
      <c r="CR24" s="88" t="s">
        <v>108</v>
      </c>
      <c r="CS24" s="92" t="s">
        <v>154</v>
      </c>
    </row>
    <row r="25" spans="1:97" ht="15.6" customHeight="1" x14ac:dyDescent="0.2">
      <c r="A25" s="4" t="s">
        <v>18</v>
      </c>
      <c r="B25" s="5" t="s">
        <v>90</v>
      </c>
      <c r="C25" s="94"/>
      <c r="D25" s="32">
        <v>1.4</v>
      </c>
      <c r="E25" s="33" t="s">
        <v>109</v>
      </c>
      <c r="F25" s="33" t="s">
        <v>109</v>
      </c>
      <c r="G25" s="33">
        <v>1</v>
      </c>
      <c r="H25" s="33"/>
      <c r="I25" s="33">
        <v>1.5</v>
      </c>
      <c r="J25" s="33">
        <v>1</v>
      </c>
      <c r="K25" s="33">
        <v>1</v>
      </c>
      <c r="L25" s="33">
        <v>5</v>
      </c>
      <c r="M25" s="34" t="e">
        <f>(N25+O25+P25)/3</f>
        <v>#VALUE!</v>
      </c>
      <c r="N25" s="33" t="s">
        <v>109</v>
      </c>
      <c r="O25" s="33">
        <v>5</v>
      </c>
      <c r="P25" s="33" t="s">
        <v>109</v>
      </c>
      <c r="Q25" s="36" t="e">
        <f>(R25+S25+T25+U25+V25)</f>
        <v>#VALUE!</v>
      </c>
      <c r="R25" s="33">
        <v>1</v>
      </c>
      <c r="S25" s="33">
        <v>1</v>
      </c>
      <c r="T25" s="33" t="s">
        <v>109</v>
      </c>
      <c r="U25" s="33" t="s">
        <v>109</v>
      </c>
      <c r="V25" s="33" t="s">
        <v>109</v>
      </c>
      <c r="W25" s="94"/>
      <c r="X25" s="33">
        <v>1</v>
      </c>
      <c r="Y25" s="33" t="s">
        <v>109</v>
      </c>
      <c r="Z25" s="38" t="e">
        <f>((D25+E25+F25+G25+I25+J25+K25+L25+M25+Q25)/10)*0.7</f>
        <v>#VALUE!</v>
      </c>
      <c r="AA25" s="39">
        <f>X25*0.2</f>
        <v>0.2</v>
      </c>
      <c r="AB25" s="39" t="e">
        <f>Y25*0.1</f>
        <v>#VALUE!</v>
      </c>
      <c r="AC25" s="37" t="e">
        <f>(Z25+AA25+AB25)</f>
        <v>#VALUE!</v>
      </c>
      <c r="AD25" s="2" t="s">
        <v>17</v>
      </c>
      <c r="AE25" s="65" t="s">
        <v>90</v>
      </c>
      <c r="AF25" s="94"/>
      <c r="AG25" s="57" t="s">
        <v>109</v>
      </c>
      <c r="AH25" s="57" t="s">
        <v>109</v>
      </c>
      <c r="AI25" s="57" t="s">
        <v>109</v>
      </c>
      <c r="AJ25" s="57" t="s">
        <v>109</v>
      </c>
      <c r="AK25" s="57" t="s">
        <v>109</v>
      </c>
      <c r="AL25" s="57" t="s">
        <v>109</v>
      </c>
      <c r="AM25" s="57" t="s">
        <v>109</v>
      </c>
      <c r="AN25" s="57" t="s">
        <v>109</v>
      </c>
      <c r="AO25" s="57" t="s">
        <v>109</v>
      </c>
      <c r="AP25" s="57" t="s">
        <v>109</v>
      </c>
      <c r="AQ25" s="57" t="s">
        <v>109</v>
      </c>
      <c r="AR25" s="57" t="s">
        <v>109</v>
      </c>
      <c r="AS25" s="57" t="s">
        <v>109</v>
      </c>
      <c r="AT25" s="57" t="s">
        <v>109</v>
      </c>
      <c r="AU25" s="58" t="e">
        <f t="shared" ref="AU25:AU49" si="22">(AV25+AW25+AX25)/3</f>
        <v>#VALUE!</v>
      </c>
      <c r="AV25" s="57" t="s">
        <v>109</v>
      </c>
      <c r="AW25" s="57" t="s">
        <v>109</v>
      </c>
      <c r="AX25" s="57" t="s">
        <v>109</v>
      </c>
      <c r="AY25" s="59" t="e">
        <f t="shared" ref="AY25:AY49" si="23">(AZ25+BA25+BB25+BC25+BD25)</f>
        <v>#VALUE!</v>
      </c>
      <c r="AZ25" s="57" t="s">
        <v>109</v>
      </c>
      <c r="BA25" s="57" t="s">
        <v>109</v>
      </c>
      <c r="BB25" s="57" t="s">
        <v>109</v>
      </c>
      <c r="BC25" s="57" t="s">
        <v>109</v>
      </c>
      <c r="BD25" s="57" t="s">
        <v>109</v>
      </c>
      <c r="BE25" s="95"/>
      <c r="BF25" s="57" t="s">
        <v>109</v>
      </c>
      <c r="BG25" s="57" t="s">
        <v>109</v>
      </c>
      <c r="BH25" s="61" t="e">
        <f t="shared" ref="BH25:BH49" si="24">((AG25+AH25+AN25+AI25+AQ25+AR25+AS25+AT25+AU25+AY25)/10)*0.7</f>
        <v>#VALUE!</v>
      </c>
      <c r="BI25" s="62" t="e">
        <f t="shared" ref="BI25:BI49" si="25">BF25*0.2</f>
        <v>#VALUE!</v>
      </c>
      <c r="BJ25" s="62" t="e">
        <f t="shared" ref="BJ25:BJ49" si="26">BG25*0.1</f>
        <v>#VALUE!</v>
      </c>
      <c r="BK25" s="63" t="e">
        <f t="shared" ref="BK25:BK39" si="27">(BH25+BI25+BJ25)</f>
        <v>#VALUE!</v>
      </c>
      <c r="BL25" s="75" t="s">
        <v>17</v>
      </c>
      <c r="BM25" s="65" t="s">
        <v>90</v>
      </c>
      <c r="BN25" s="94"/>
      <c r="BO25" s="57" t="s">
        <v>109</v>
      </c>
      <c r="BP25" s="57" t="s">
        <v>109</v>
      </c>
      <c r="BQ25" s="57" t="s">
        <v>109</v>
      </c>
      <c r="BR25" s="57" t="s">
        <v>109</v>
      </c>
      <c r="BS25" s="57" t="s">
        <v>109</v>
      </c>
      <c r="BT25" s="57" t="s">
        <v>109</v>
      </c>
      <c r="BU25" s="57" t="s">
        <v>109</v>
      </c>
      <c r="BV25" s="57" t="s">
        <v>109</v>
      </c>
      <c r="BW25" s="57" t="s">
        <v>109</v>
      </c>
      <c r="BX25" s="57" t="s">
        <v>109</v>
      </c>
      <c r="BY25" s="57" t="s">
        <v>109</v>
      </c>
      <c r="BZ25" s="57" t="s">
        <v>109</v>
      </c>
      <c r="CA25" s="57" t="s">
        <v>109</v>
      </c>
      <c r="CB25" s="58" t="e">
        <f t="shared" ref="CB25:CB49" si="28">(CC25+CD25+CE25)/3</f>
        <v>#VALUE!</v>
      </c>
      <c r="CC25" s="57" t="s">
        <v>109</v>
      </c>
      <c r="CD25" s="57" t="s">
        <v>109</v>
      </c>
      <c r="CE25" s="57" t="s">
        <v>109</v>
      </c>
      <c r="CF25" s="59" t="e">
        <f t="shared" ref="CF25:CF49" si="29">(CG25+CH25+CI25+CJ25+CK25)</f>
        <v>#VALUE!</v>
      </c>
      <c r="CG25" s="57" t="s">
        <v>109</v>
      </c>
      <c r="CH25" s="57" t="s">
        <v>109</v>
      </c>
      <c r="CI25" s="57" t="s">
        <v>109</v>
      </c>
      <c r="CJ25" s="57" t="s">
        <v>109</v>
      </c>
      <c r="CK25" s="57" t="s">
        <v>109</v>
      </c>
      <c r="CL25" s="95"/>
      <c r="CM25" s="57" t="s">
        <v>109</v>
      </c>
      <c r="CN25" s="57" t="s">
        <v>109</v>
      </c>
      <c r="CO25" s="61" t="e">
        <f t="shared" si="17"/>
        <v>#VALUE!</v>
      </c>
      <c r="CP25" s="62" t="e">
        <f t="shared" ref="CP25:CP49" si="30">CM25*0.2</f>
        <v>#VALUE!</v>
      </c>
      <c r="CQ25" s="62" t="e">
        <f t="shared" ref="CQ25:CQ49" si="31">CN25*0.1</f>
        <v>#VALUE!</v>
      </c>
      <c r="CR25" s="89" t="e">
        <f t="shared" ref="CR25:CR44" si="32">(CO25+CP25+CQ25)</f>
        <v>#VALUE!</v>
      </c>
      <c r="CS25" s="91" t="e">
        <f t="shared" ref="CS25:CS49" si="33">(CR25*0.4+BK25*0.3+AC25*0.3)</f>
        <v>#VALUE!</v>
      </c>
    </row>
    <row r="26" spans="1:97" ht="15.6" customHeight="1" x14ac:dyDescent="0.2">
      <c r="A26" s="4" t="s">
        <v>19</v>
      </c>
      <c r="B26" s="16" t="s">
        <v>72</v>
      </c>
      <c r="C26" s="7"/>
      <c r="D26" s="33">
        <v>3.2</v>
      </c>
      <c r="E26" s="33">
        <v>3</v>
      </c>
      <c r="F26" s="45">
        <v>1</v>
      </c>
      <c r="G26" s="33">
        <v>2</v>
      </c>
      <c r="H26" s="33"/>
      <c r="I26" s="45">
        <v>1</v>
      </c>
      <c r="J26" s="33">
        <v>4.67</v>
      </c>
      <c r="K26" s="33">
        <v>5</v>
      </c>
      <c r="L26" s="33">
        <v>5</v>
      </c>
      <c r="M26" s="34">
        <f>(N26+O26+P26)/3</f>
        <v>5</v>
      </c>
      <c r="N26" s="33">
        <v>5</v>
      </c>
      <c r="O26" s="33">
        <v>5</v>
      </c>
      <c r="P26" s="33">
        <v>5</v>
      </c>
      <c r="Q26" s="36">
        <f>(R26+S26+T26+U26+V26)</f>
        <v>4</v>
      </c>
      <c r="R26" s="33">
        <v>1</v>
      </c>
      <c r="S26" s="33">
        <v>1</v>
      </c>
      <c r="T26" s="46">
        <v>1</v>
      </c>
      <c r="U26" s="46">
        <v>1</v>
      </c>
      <c r="V26" s="33"/>
      <c r="W26" s="7"/>
      <c r="X26" s="33">
        <v>1</v>
      </c>
      <c r="Y26" s="46">
        <v>4.3</v>
      </c>
      <c r="Z26" s="38">
        <f>((D26+E26+F26+G26+I26+J26+K26+L26+M26+Q26)/10)*0.7</f>
        <v>2.3708999999999993</v>
      </c>
      <c r="AA26" s="39">
        <f>X26*0.2</f>
        <v>0.2</v>
      </c>
      <c r="AB26" s="39">
        <f>Y26*0.1</f>
        <v>0.43</v>
      </c>
      <c r="AC26" s="37">
        <f>(Z26+AA26+AB26)</f>
        <v>3.0008999999999997</v>
      </c>
      <c r="AD26" s="4" t="s">
        <v>18</v>
      </c>
      <c r="AE26" s="65" t="s">
        <v>72</v>
      </c>
      <c r="AF26" s="7"/>
      <c r="AG26" s="72">
        <v>3</v>
      </c>
      <c r="AH26" s="57">
        <v>2</v>
      </c>
      <c r="AI26" s="72">
        <v>3</v>
      </c>
      <c r="AJ26" s="57"/>
      <c r="AK26" s="57"/>
      <c r="AL26" s="57"/>
      <c r="AM26" s="57"/>
      <c r="AN26" s="57">
        <v>1</v>
      </c>
      <c r="AO26" s="57"/>
      <c r="AP26" s="57"/>
      <c r="AQ26" s="57">
        <v>3.7</v>
      </c>
      <c r="AR26" s="57">
        <v>3.67</v>
      </c>
      <c r="AS26" s="57">
        <v>5</v>
      </c>
      <c r="AT26" s="57">
        <v>5</v>
      </c>
      <c r="AU26" s="58">
        <f t="shared" si="22"/>
        <v>5</v>
      </c>
      <c r="AV26" s="57">
        <v>5</v>
      </c>
      <c r="AW26" s="57">
        <v>5</v>
      </c>
      <c r="AX26" s="57">
        <v>5</v>
      </c>
      <c r="AY26" s="59">
        <f t="shared" si="23"/>
        <v>1</v>
      </c>
      <c r="AZ26" s="57">
        <v>1</v>
      </c>
      <c r="BA26" s="57"/>
      <c r="BB26" s="57"/>
      <c r="BC26" s="57"/>
      <c r="BD26" s="57"/>
      <c r="BE26" s="68"/>
      <c r="BF26" s="72">
        <v>2.75</v>
      </c>
      <c r="BG26" s="57">
        <v>3.8</v>
      </c>
      <c r="BH26" s="61">
        <f t="shared" si="24"/>
        <v>2.2658999999999998</v>
      </c>
      <c r="BI26" s="62">
        <f t="shared" si="25"/>
        <v>0.55000000000000004</v>
      </c>
      <c r="BJ26" s="62">
        <f t="shared" si="26"/>
        <v>0.38</v>
      </c>
      <c r="BK26" s="63">
        <f t="shared" si="27"/>
        <v>3.1959</v>
      </c>
      <c r="BL26" s="75" t="s">
        <v>18</v>
      </c>
      <c r="BM26" s="65" t="s">
        <v>72</v>
      </c>
      <c r="BN26" s="7"/>
      <c r="BO26" s="57">
        <v>2.2000000000000002</v>
      </c>
      <c r="BP26" s="72">
        <v>3</v>
      </c>
      <c r="BQ26" s="72">
        <v>3</v>
      </c>
      <c r="BR26" s="57"/>
      <c r="BS26" s="57"/>
      <c r="BT26" s="57"/>
      <c r="BU26" s="57">
        <v>1.2</v>
      </c>
      <c r="BV26" s="57">
        <v>2.4</v>
      </c>
      <c r="BW26" s="57"/>
      <c r="BX26" s="57">
        <v>4</v>
      </c>
      <c r="BY26" s="57">
        <v>4.13</v>
      </c>
      <c r="BZ26" s="57">
        <v>3.8</v>
      </c>
      <c r="CA26" s="57">
        <v>5</v>
      </c>
      <c r="CB26" s="58">
        <f t="shared" si="28"/>
        <v>1</v>
      </c>
      <c r="CC26" s="70">
        <v>1</v>
      </c>
      <c r="CD26" s="70">
        <v>1</v>
      </c>
      <c r="CE26" s="70">
        <v>1</v>
      </c>
      <c r="CF26" s="59">
        <f t="shared" si="29"/>
        <v>1</v>
      </c>
      <c r="CG26" s="57">
        <v>1</v>
      </c>
      <c r="CH26" s="57"/>
      <c r="CI26" s="57"/>
      <c r="CJ26" s="57"/>
      <c r="CK26" s="57"/>
      <c r="CL26" s="68"/>
      <c r="CM26" s="57">
        <v>3.5</v>
      </c>
      <c r="CN26" s="57">
        <v>3.5</v>
      </c>
      <c r="CO26" s="61">
        <f t="shared" si="17"/>
        <v>1.9555454545454543</v>
      </c>
      <c r="CP26" s="62">
        <f t="shared" si="30"/>
        <v>0.70000000000000007</v>
      </c>
      <c r="CQ26" s="62">
        <f t="shared" si="31"/>
        <v>0.35000000000000003</v>
      </c>
      <c r="CR26" s="89">
        <f t="shared" si="32"/>
        <v>3.0055454545454543</v>
      </c>
      <c r="CS26" s="91">
        <f t="shared" si="33"/>
        <v>3.0612581818181814</v>
      </c>
    </row>
    <row r="27" spans="1:97" ht="15.6" customHeight="1" x14ac:dyDescent="0.2">
      <c r="A27" s="4" t="s">
        <v>20</v>
      </c>
      <c r="B27" s="17" t="s">
        <v>88</v>
      </c>
      <c r="C27" s="7"/>
      <c r="D27" s="33">
        <v>3</v>
      </c>
      <c r="E27" s="33">
        <v>4.5</v>
      </c>
      <c r="F27" s="45">
        <v>1</v>
      </c>
      <c r="G27" s="33">
        <v>2</v>
      </c>
      <c r="H27" s="33"/>
      <c r="I27" s="33">
        <v>3.5</v>
      </c>
      <c r="J27" s="33">
        <v>3.67</v>
      </c>
      <c r="K27" s="32">
        <v>1</v>
      </c>
      <c r="L27" s="33">
        <v>5</v>
      </c>
      <c r="M27" s="34">
        <f>(N27+O27+P27)/3</f>
        <v>5</v>
      </c>
      <c r="N27" s="33">
        <v>5</v>
      </c>
      <c r="O27" s="33">
        <v>5</v>
      </c>
      <c r="P27" s="33">
        <v>5</v>
      </c>
      <c r="Q27" s="36">
        <f>(R27+S27+T27+U27+V27)</f>
        <v>1</v>
      </c>
      <c r="R27" s="46">
        <v>1</v>
      </c>
      <c r="S27" s="33"/>
      <c r="T27" s="33"/>
      <c r="U27" s="33"/>
      <c r="V27" s="33"/>
      <c r="W27" s="7"/>
      <c r="X27" s="33">
        <v>1</v>
      </c>
      <c r="Y27" s="45">
        <v>1</v>
      </c>
      <c r="Z27" s="38">
        <f>((D27+E27+F27+G27+I27+J27+K27+L27+M27+Q27)/10)*0.7</f>
        <v>2.0768999999999997</v>
      </c>
      <c r="AA27" s="39">
        <f>X27*0.2</f>
        <v>0.2</v>
      </c>
      <c r="AB27" s="39">
        <f>Y27*0.1</f>
        <v>0.1</v>
      </c>
      <c r="AC27" s="37">
        <f>(Z27+AA27+AB27)</f>
        <v>2.3769</v>
      </c>
      <c r="AD27" s="4" t="s">
        <v>19</v>
      </c>
      <c r="AE27" s="67" t="s">
        <v>88</v>
      </c>
      <c r="AF27" s="7"/>
      <c r="AG27" s="72">
        <v>3</v>
      </c>
      <c r="AH27" s="72">
        <v>3</v>
      </c>
      <c r="AI27" s="57">
        <v>3</v>
      </c>
      <c r="AJ27" s="57"/>
      <c r="AK27" s="57"/>
      <c r="AL27" s="57"/>
      <c r="AM27" s="57"/>
      <c r="AN27" s="57">
        <v>2.5</v>
      </c>
      <c r="AO27" s="57"/>
      <c r="AP27" s="57"/>
      <c r="AQ27" s="57">
        <v>4.3</v>
      </c>
      <c r="AR27" s="57">
        <v>4.83</v>
      </c>
      <c r="AS27" s="57">
        <v>5</v>
      </c>
      <c r="AT27" s="57">
        <v>5</v>
      </c>
      <c r="AU27" s="58">
        <f t="shared" si="22"/>
        <v>2.5</v>
      </c>
      <c r="AV27" s="57">
        <v>2.5</v>
      </c>
      <c r="AW27" s="74">
        <v>4</v>
      </c>
      <c r="AX27" s="74">
        <v>1</v>
      </c>
      <c r="AY27" s="59">
        <f t="shared" si="23"/>
        <v>2</v>
      </c>
      <c r="AZ27" s="57">
        <v>1</v>
      </c>
      <c r="BA27" s="57">
        <v>1</v>
      </c>
      <c r="BB27" s="57"/>
      <c r="BC27" s="57"/>
      <c r="BD27" s="57"/>
      <c r="BE27" s="68"/>
      <c r="BF27" s="72">
        <v>2.75</v>
      </c>
      <c r="BG27" s="57">
        <v>4.3</v>
      </c>
      <c r="BH27" s="61">
        <f t="shared" si="24"/>
        <v>2.4591000000000003</v>
      </c>
      <c r="BI27" s="62">
        <f t="shared" si="25"/>
        <v>0.55000000000000004</v>
      </c>
      <c r="BJ27" s="62">
        <f t="shared" si="26"/>
        <v>0.43</v>
      </c>
      <c r="BK27" s="63">
        <f t="shared" si="27"/>
        <v>3.4391000000000003</v>
      </c>
      <c r="BL27" s="75" t="s">
        <v>19</v>
      </c>
      <c r="BM27" s="67" t="s">
        <v>88</v>
      </c>
      <c r="BN27" s="7"/>
      <c r="BO27" s="57">
        <v>2.2000000000000002</v>
      </c>
      <c r="BP27" s="57">
        <v>2</v>
      </c>
      <c r="BQ27" s="87">
        <v>3</v>
      </c>
      <c r="BR27" s="57"/>
      <c r="BS27" s="57"/>
      <c r="BT27" s="57"/>
      <c r="BU27" s="57">
        <v>1.4</v>
      </c>
      <c r="BV27" s="72">
        <v>3</v>
      </c>
      <c r="BW27" s="57"/>
      <c r="BX27" s="57">
        <v>4.8</v>
      </c>
      <c r="BY27" s="57">
        <v>2.67</v>
      </c>
      <c r="BZ27" s="57">
        <v>5</v>
      </c>
      <c r="CA27" s="57">
        <v>5</v>
      </c>
      <c r="CB27" s="58">
        <f t="shared" si="28"/>
        <v>1</v>
      </c>
      <c r="CC27" s="70">
        <v>1</v>
      </c>
      <c r="CD27" s="74">
        <v>1</v>
      </c>
      <c r="CE27" s="74">
        <v>1</v>
      </c>
      <c r="CF27" s="59">
        <f t="shared" si="29"/>
        <v>1</v>
      </c>
      <c r="CG27" s="57">
        <v>1</v>
      </c>
      <c r="CH27" s="57"/>
      <c r="CI27" s="57"/>
      <c r="CJ27" s="57"/>
      <c r="CK27" s="57"/>
      <c r="CL27" s="68"/>
      <c r="CM27" s="57">
        <v>3.5</v>
      </c>
      <c r="CN27" s="57">
        <v>3</v>
      </c>
      <c r="CO27" s="61">
        <f t="shared" si="17"/>
        <v>1.9771818181818182</v>
      </c>
      <c r="CP27" s="62">
        <f t="shared" si="30"/>
        <v>0.70000000000000007</v>
      </c>
      <c r="CQ27" s="62">
        <f t="shared" si="31"/>
        <v>0.30000000000000004</v>
      </c>
      <c r="CR27" s="89">
        <f t="shared" si="32"/>
        <v>2.9771818181818182</v>
      </c>
      <c r="CS27" s="91">
        <f t="shared" si="33"/>
        <v>2.9356727272727277</v>
      </c>
    </row>
    <row r="28" spans="1:97" ht="15.6" customHeight="1" x14ac:dyDescent="0.2">
      <c r="A28" s="4" t="s">
        <v>21</v>
      </c>
      <c r="B28" s="5" t="s">
        <v>86</v>
      </c>
      <c r="C28" s="7"/>
      <c r="D28" s="32">
        <v>3</v>
      </c>
      <c r="E28" s="33">
        <v>3</v>
      </c>
      <c r="F28" s="45">
        <v>1</v>
      </c>
      <c r="G28" s="33">
        <v>2</v>
      </c>
      <c r="H28" s="33"/>
      <c r="I28" s="45">
        <v>1</v>
      </c>
      <c r="J28" s="33">
        <v>2.33</v>
      </c>
      <c r="K28" s="32">
        <v>1</v>
      </c>
      <c r="L28" s="33">
        <v>5</v>
      </c>
      <c r="M28" s="34">
        <f>(N28+O28+P28)/3</f>
        <v>1</v>
      </c>
      <c r="N28" s="35">
        <v>1</v>
      </c>
      <c r="O28" s="35">
        <v>1</v>
      </c>
      <c r="P28" s="33">
        <v>1</v>
      </c>
      <c r="Q28" s="36">
        <f>(R28+S28+T28+U28+V28)</f>
        <v>3</v>
      </c>
      <c r="R28" s="33">
        <v>1</v>
      </c>
      <c r="S28" s="33">
        <v>1</v>
      </c>
      <c r="T28" s="46">
        <v>1</v>
      </c>
      <c r="U28" s="33"/>
      <c r="V28" s="33"/>
      <c r="W28" s="7"/>
      <c r="X28" s="33">
        <v>1</v>
      </c>
      <c r="Y28" s="33">
        <v>4.2</v>
      </c>
      <c r="Z28" s="38">
        <f>((D28+E28+F28+G28+I28+J28+K28+L28+M28+Q28)/10)*0.7</f>
        <v>1.5630999999999997</v>
      </c>
      <c r="AA28" s="39">
        <f>X28*0.2</f>
        <v>0.2</v>
      </c>
      <c r="AB28" s="39">
        <f>Y28*0.1</f>
        <v>0.42000000000000004</v>
      </c>
      <c r="AC28" s="37">
        <f>(Z28+AA28+AB28)</f>
        <v>2.1830999999999996</v>
      </c>
      <c r="AD28" s="4" t="s">
        <v>20</v>
      </c>
      <c r="AE28" s="65" t="s">
        <v>86</v>
      </c>
      <c r="AF28" s="7"/>
      <c r="AG28" s="57">
        <v>1.3</v>
      </c>
      <c r="AH28" s="57">
        <v>1.4</v>
      </c>
      <c r="AI28" s="72">
        <v>3</v>
      </c>
      <c r="AJ28" s="57"/>
      <c r="AK28" s="57"/>
      <c r="AL28" s="57"/>
      <c r="AM28" s="57"/>
      <c r="AN28" s="57">
        <v>1.7</v>
      </c>
      <c r="AO28" s="57"/>
      <c r="AP28" s="57"/>
      <c r="AQ28" s="72">
        <v>3</v>
      </c>
      <c r="AR28" s="57">
        <v>3.5</v>
      </c>
      <c r="AS28" s="57">
        <v>2</v>
      </c>
      <c r="AT28" s="57">
        <v>5</v>
      </c>
      <c r="AU28" s="58">
        <f t="shared" si="22"/>
        <v>1</v>
      </c>
      <c r="AV28" s="57">
        <v>1</v>
      </c>
      <c r="AW28" s="74">
        <v>1</v>
      </c>
      <c r="AX28" s="57">
        <v>1</v>
      </c>
      <c r="AY28" s="59">
        <f t="shared" si="23"/>
        <v>1</v>
      </c>
      <c r="AZ28" s="80">
        <v>1</v>
      </c>
      <c r="BA28" s="57"/>
      <c r="BB28" s="57"/>
      <c r="BC28" s="57"/>
      <c r="BD28" s="57"/>
      <c r="BE28" s="68"/>
      <c r="BF28" s="57">
        <v>2.5</v>
      </c>
      <c r="BG28" s="57">
        <v>3.8</v>
      </c>
      <c r="BH28" s="61">
        <f t="shared" si="24"/>
        <v>1.603</v>
      </c>
      <c r="BI28" s="62">
        <f t="shared" si="25"/>
        <v>0.5</v>
      </c>
      <c r="BJ28" s="62">
        <f t="shared" si="26"/>
        <v>0.38</v>
      </c>
      <c r="BK28" s="63">
        <f t="shared" si="27"/>
        <v>2.4829999999999997</v>
      </c>
      <c r="BL28" s="75" t="s">
        <v>20</v>
      </c>
      <c r="BM28" s="65" t="s">
        <v>86</v>
      </c>
      <c r="BN28" s="7"/>
      <c r="BO28" s="57">
        <v>1</v>
      </c>
      <c r="BP28" s="72">
        <v>3</v>
      </c>
      <c r="BQ28" s="72">
        <v>3</v>
      </c>
      <c r="BR28" s="57"/>
      <c r="BS28" s="57"/>
      <c r="BT28" s="57"/>
      <c r="BU28" s="57">
        <v>2.4</v>
      </c>
      <c r="BV28" s="57">
        <v>2.4</v>
      </c>
      <c r="BW28" s="57"/>
      <c r="BX28" s="57">
        <v>4</v>
      </c>
      <c r="BY28" s="57">
        <v>4</v>
      </c>
      <c r="BZ28" s="57">
        <v>5</v>
      </c>
      <c r="CA28" s="57">
        <v>5</v>
      </c>
      <c r="CB28" s="58">
        <f t="shared" si="28"/>
        <v>1</v>
      </c>
      <c r="CC28" s="70">
        <v>1</v>
      </c>
      <c r="CD28" s="70">
        <v>1</v>
      </c>
      <c r="CE28" s="70">
        <v>1</v>
      </c>
      <c r="CF28" s="59">
        <f t="shared" si="29"/>
        <v>3</v>
      </c>
      <c r="CG28" s="57">
        <v>1</v>
      </c>
      <c r="CH28" s="57">
        <v>1</v>
      </c>
      <c r="CI28" s="57">
        <v>1</v>
      </c>
      <c r="CJ28" s="57"/>
      <c r="CK28" s="57"/>
      <c r="CL28" s="68"/>
      <c r="CM28" s="57">
        <v>4.25</v>
      </c>
      <c r="CN28" s="57">
        <v>3.5</v>
      </c>
      <c r="CO28" s="61">
        <f t="shared" si="17"/>
        <v>2.1509090909090904</v>
      </c>
      <c r="CP28" s="62">
        <f t="shared" si="30"/>
        <v>0.85000000000000009</v>
      </c>
      <c r="CQ28" s="62">
        <f t="shared" si="31"/>
        <v>0.35000000000000003</v>
      </c>
      <c r="CR28" s="89">
        <f t="shared" si="32"/>
        <v>3.3509090909090906</v>
      </c>
      <c r="CS28" s="91">
        <f t="shared" si="33"/>
        <v>2.7401936363636361</v>
      </c>
    </row>
    <row r="29" spans="1:97" ht="11.25" customHeight="1" x14ac:dyDescent="0.2">
      <c r="A29" s="4" t="s">
        <v>22</v>
      </c>
      <c r="B29" s="5" t="s">
        <v>62</v>
      </c>
      <c r="C29" s="7"/>
      <c r="D29" s="32">
        <v>3</v>
      </c>
      <c r="E29" s="33">
        <v>4</v>
      </c>
      <c r="F29" s="33">
        <v>2</v>
      </c>
      <c r="G29" s="33">
        <v>2</v>
      </c>
      <c r="H29" s="33"/>
      <c r="I29" s="33">
        <v>1.5</v>
      </c>
      <c r="J29" s="33">
        <v>4.67</v>
      </c>
      <c r="K29" s="33">
        <v>4</v>
      </c>
      <c r="L29" s="33">
        <v>5</v>
      </c>
      <c r="M29" s="34">
        <f>(N29+O29+P29)/3</f>
        <v>5</v>
      </c>
      <c r="N29" s="33">
        <v>5</v>
      </c>
      <c r="O29" s="33">
        <v>5</v>
      </c>
      <c r="P29" s="33">
        <v>5</v>
      </c>
      <c r="Q29" s="36">
        <f>(R29+S29+T29+U29+V29)</f>
        <v>4</v>
      </c>
      <c r="R29" s="33">
        <v>1</v>
      </c>
      <c r="S29" s="33">
        <v>1</v>
      </c>
      <c r="T29" s="33">
        <v>1</v>
      </c>
      <c r="U29" s="46">
        <v>1</v>
      </c>
      <c r="V29" s="33"/>
      <c r="W29" s="7"/>
      <c r="X29" s="33">
        <v>1</v>
      </c>
      <c r="Y29" s="33">
        <v>4.5</v>
      </c>
      <c r="Z29" s="38">
        <f>((D29+E29+F29+G29+I29+J29+K29+L29+M29+Q29)/10)*0.7</f>
        <v>2.4619</v>
      </c>
      <c r="AA29" s="39">
        <f>X29*0.2</f>
        <v>0.2</v>
      </c>
      <c r="AB29" s="39">
        <f>Y29*0.1</f>
        <v>0.45</v>
      </c>
      <c r="AC29" s="37">
        <f>(Z29+AA29+AB29)</f>
        <v>3.1119000000000003</v>
      </c>
      <c r="AD29" s="4" t="s">
        <v>21</v>
      </c>
      <c r="AE29" s="65" t="s">
        <v>62</v>
      </c>
      <c r="AF29" s="7"/>
      <c r="AG29" s="72">
        <v>3</v>
      </c>
      <c r="AH29" s="72">
        <v>3</v>
      </c>
      <c r="AI29" s="57">
        <v>2.4</v>
      </c>
      <c r="AJ29" s="57"/>
      <c r="AK29" s="57"/>
      <c r="AL29" s="57"/>
      <c r="AM29" s="57"/>
      <c r="AN29" s="72">
        <v>3</v>
      </c>
      <c r="AO29" s="57"/>
      <c r="AP29" s="57"/>
      <c r="AQ29" s="57">
        <v>3.5</v>
      </c>
      <c r="AR29" s="57">
        <v>4.83</v>
      </c>
      <c r="AS29" s="57">
        <v>5</v>
      </c>
      <c r="AT29" s="57">
        <v>5</v>
      </c>
      <c r="AU29" s="58">
        <f t="shared" si="22"/>
        <v>1</v>
      </c>
      <c r="AV29" s="57">
        <v>1</v>
      </c>
      <c r="AW29" s="74">
        <v>1</v>
      </c>
      <c r="AX29" s="57">
        <v>1</v>
      </c>
      <c r="AY29" s="59">
        <f t="shared" si="23"/>
        <v>4</v>
      </c>
      <c r="AZ29" s="57">
        <v>1</v>
      </c>
      <c r="BA29" s="57">
        <v>1</v>
      </c>
      <c r="BB29" s="57">
        <v>1</v>
      </c>
      <c r="BC29" s="57">
        <v>1</v>
      </c>
      <c r="BD29" s="57"/>
      <c r="BE29" s="68"/>
      <c r="BF29" s="72">
        <v>2.25</v>
      </c>
      <c r="BG29" s="57">
        <v>4.33</v>
      </c>
      <c r="BH29" s="61">
        <f t="shared" si="24"/>
        <v>2.4311000000000003</v>
      </c>
      <c r="BI29" s="62">
        <f t="shared" si="25"/>
        <v>0.45</v>
      </c>
      <c r="BJ29" s="62">
        <f t="shared" si="26"/>
        <v>0.43300000000000005</v>
      </c>
      <c r="BK29" s="63">
        <f t="shared" si="27"/>
        <v>3.3141000000000007</v>
      </c>
      <c r="BL29" s="75" t="s">
        <v>21</v>
      </c>
      <c r="BM29" s="65" t="s">
        <v>62</v>
      </c>
      <c r="BN29" s="7"/>
      <c r="BO29" s="57">
        <v>4.3</v>
      </c>
      <c r="BP29" s="72">
        <v>2.5</v>
      </c>
      <c r="BQ29" s="72">
        <v>3</v>
      </c>
      <c r="BR29" s="57"/>
      <c r="BS29" s="57"/>
      <c r="BT29" s="57"/>
      <c r="BU29" s="57">
        <v>2</v>
      </c>
      <c r="BV29" s="57">
        <v>1</v>
      </c>
      <c r="BW29" s="57"/>
      <c r="BX29" s="57">
        <v>3.8</v>
      </c>
      <c r="BY29" s="57">
        <v>4.83</v>
      </c>
      <c r="BZ29" s="57">
        <v>3</v>
      </c>
      <c r="CA29" s="57">
        <v>5</v>
      </c>
      <c r="CB29" s="58">
        <f t="shared" si="28"/>
        <v>1</v>
      </c>
      <c r="CC29" s="70">
        <v>1</v>
      </c>
      <c r="CD29" s="70">
        <v>1</v>
      </c>
      <c r="CE29" s="70">
        <v>1</v>
      </c>
      <c r="CF29" s="59">
        <f t="shared" si="29"/>
        <v>2</v>
      </c>
      <c r="CG29" s="57">
        <v>1</v>
      </c>
      <c r="CH29" s="57">
        <v>1</v>
      </c>
      <c r="CI29" s="57"/>
      <c r="CJ29" s="57"/>
      <c r="CK29" s="57"/>
      <c r="CL29" s="68"/>
      <c r="CM29" s="57">
        <v>3.5</v>
      </c>
      <c r="CN29" s="57">
        <v>3.5</v>
      </c>
      <c r="CO29" s="61">
        <f t="shared" si="17"/>
        <v>2.0637272727272729</v>
      </c>
      <c r="CP29" s="62">
        <f t="shared" si="30"/>
        <v>0.70000000000000007</v>
      </c>
      <c r="CQ29" s="62">
        <f t="shared" si="31"/>
        <v>0.35000000000000003</v>
      </c>
      <c r="CR29" s="89">
        <f t="shared" si="32"/>
        <v>3.1137272727272731</v>
      </c>
      <c r="CS29" s="91">
        <f t="shared" si="33"/>
        <v>3.1732909090909094</v>
      </c>
    </row>
    <row r="30" spans="1:97" ht="15.6" customHeight="1" x14ac:dyDescent="0.2">
      <c r="A30" s="4" t="s">
        <v>23</v>
      </c>
      <c r="B30" s="5" t="s">
        <v>131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5">
        <v>47</v>
      </c>
      <c r="AE30" s="5" t="s">
        <v>131</v>
      </c>
      <c r="AF30" s="7"/>
      <c r="AG30" s="78"/>
      <c r="AH30" s="78"/>
      <c r="AI30" s="78">
        <v>3.2</v>
      </c>
      <c r="AJ30" s="78"/>
      <c r="AK30" s="78"/>
      <c r="AL30" s="78"/>
      <c r="AM30" s="78"/>
      <c r="AN30" s="78"/>
      <c r="AO30" s="78"/>
      <c r="AP30" s="78"/>
      <c r="AQ30" s="78"/>
      <c r="AR30" s="78"/>
      <c r="AS30" s="78">
        <v>1</v>
      </c>
      <c r="AT30" s="78"/>
      <c r="AU30" s="58">
        <f t="shared" si="22"/>
        <v>5</v>
      </c>
      <c r="AV30" s="78">
        <v>5</v>
      </c>
      <c r="AW30" s="78">
        <v>5</v>
      </c>
      <c r="AX30" s="78">
        <v>5</v>
      </c>
      <c r="AY30" s="59">
        <f t="shared" si="23"/>
        <v>1</v>
      </c>
      <c r="AZ30" s="81">
        <v>1</v>
      </c>
      <c r="BA30" s="78"/>
      <c r="BB30" s="78"/>
      <c r="BC30" s="78"/>
      <c r="BD30" s="78"/>
      <c r="BE30" s="78"/>
      <c r="BF30" s="78">
        <v>1.25</v>
      </c>
      <c r="BG30" s="78">
        <v>3.2</v>
      </c>
      <c r="BH30" s="61">
        <f t="shared" si="24"/>
        <v>0.71399999999999997</v>
      </c>
      <c r="BI30" s="62">
        <f t="shared" si="25"/>
        <v>0.25</v>
      </c>
      <c r="BJ30" s="62">
        <f t="shared" si="26"/>
        <v>0.32000000000000006</v>
      </c>
      <c r="BK30" s="63">
        <f t="shared" si="27"/>
        <v>1.284</v>
      </c>
      <c r="BL30" s="15">
        <v>47</v>
      </c>
      <c r="BM30" s="5" t="s">
        <v>131</v>
      </c>
      <c r="BN30" s="7"/>
      <c r="BO30" s="78" t="s">
        <v>109</v>
      </c>
      <c r="BP30" s="78" t="s">
        <v>109</v>
      </c>
      <c r="BQ30" s="78" t="s">
        <v>109</v>
      </c>
      <c r="BR30" s="78" t="s">
        <v>109</v>
      </c>
      <c r="BS30" s="78" t="s">
        <v>109</v>
      </c>
      <c r="BT30" s="78" t="s">
        <v>109</v>
      </c>
      <c r="BU30" s="78" t="s">
        <v>109</v>
      </c>
      <c r="BV30" s="78" t="s">
        <v>109</v>
      </c>
      <c r="BW30" s="78" t="s">
        <v>109</v>
      </c>
      <c r="BX30" s="78" t="s">
        <v>109</v>
      </c>
      <c r="BY30" s="78" t="s">
        <v>109</v>
      </c>
      <c r="BZ30" s="78" t="s">
        <v>109</v>
      </c>
      <c r="CA30" s="78" t="s">
        <v>109</v>
      </c>
      <c r="CB30" s="58" t="e">
        <f t="shared" si="28"/>
        <v>#VALUE!</v>
      </c>
      <c r="CC30" s="78" t="s">
        <v>109</v>
      </c>
      <c r="CD30" s="78" t="s">
        <v>109</v>
      </c>
      <c r="CE30" s="78" t="s">
        <v>109</v>
      </c>
      <c r="CF30" s="59" t="e">
        <f t="shared" si="29"/>
        <v>#VALUE!</v>
      </c>
      <c r="CG30" s="78" t="s">
        <v>109</v>
      </c>
      <c r="CH30" s="78" t="s">
        <v>109</v>
      </c>
      <c r="CI30" s="78" t="s">
        <v>109</v>
      </c>
      <c r="CJ30" s="78" t="s">
        <v>109</v>
      </c>
      <c r="CK30" s="78" t="s">
        <v>109</v>
      </c>
      <c r="CL30" s="78"/>
      <c r="CM30" s="78" t="s">
        <v>109</v>
      </c>
      <c r="CN30" s="78" t="s">
        <v>109</v>
      </c>
      <c r="CO30" s="61" t="e">
        <f t="shared" si="17"/>
        <v>#VALUE!</v>
      </c>
      <c r="CP30" s="62" t="e">
        <f t="shared" si="30"/>
        <v>#VALUE!</v>
      </c>
      <c r="CQ30" s="62" t="e">
        <f t="shared" si="31"/>
        <v>#VALUE!</v>
      </c>
      <c r="CR30" s="89" t="e">
        <f t="shared" si="32"/>
        <v>#VALUE!</v>
      </c>
      <c r="CS30" s="91" t="e">
        <f t="shared" si="33"/>
        <v>#VALUE!</v>
      </c>
    </row>
    <row r="31" spans="1:97" ht="15.6" customHeight="1" x14ac:dyDescent="0.2">
      <c r="A31" s="4" t="s">
        <v>24</v>
      </c>
      <c r="B31" s="5" t="s">
        <v>102</v>
      </c>
      <c r="C31" s="7"/>
      <c r="D31" s="32">
        <v>3</v>
      </c>
      <c r="E31" s="33" t="s">
        <v>109</v>
      </c>
      <c r="F31" s="33" t="s">
        <v>109</v>
      </c>
      <c r="G31" s="33">
        <v>2</v>
      </c>
      <c r="H31" s="33" t="s">
        <v>109</v>
      </c>
      <c r="I31" s="33">
        <v>2.5</v>
      </c>
      <c r="J31" s="33">
        <v>3</v>
      </c>
      <c r="K31" s="33">
        <v>5</v>
      </c>
      <c r="L31" s="33">
        <v>1</v>
      </c>
      <c r="M31" s="34">
        <f t="shared" ref="M31:M49" si="34">(N31+O31+P31)/3</f>
        <v>5</v>
      </c>
      <c r="N31" s="33">
        <v>5</v>
      </c>
      <c r="O31" s="33">
        <v>5</v>
      </c>
      <c r="P31" s="33">
        <v>5</v>
      </c>
      <c r="Q31" s="36" t="e">
        <f t="shared" ref="Q31:Q49" si="35">(R31+S31+T31+U31+V31)</f>
        <v>#VALUE!</v>
      </c>
      <c r="R31" s="41">
        <v>1</v>
      </c>
      <c r="S31" s="33" t="s">
        <v>109</v>
      </c>
      <c r="T31" s="33" t="s">
        <v>109</v>
      </c>
      <c r="U31" s="33" t="s">
        <v>109</v>
      </c>
      <c r="V31" s="33" t="s">
        <v>109</v>
      </c>
      <c r="W31" s="7"/>
      <c r="X31" s="33">
        <v>2</v>
      </c>
      <c r="Y31" s="33" t="s">
        <v>109</v>
      </c>
      <c r="Z31" s="38" t="e">
        <f t="shared" ref="Z31:Z36" si="36">((D31+E31+F31+G31+I31+J31+K31+L31+M31+Q31)/10)*0.7</f>
        <v>#VALUE!</v>
      </c>
      <c r="AA31" s="39">
        <f t="shared" ref="AA31:AA36" si="37">X31*0.2</f>
        <v>0.4</v>
      </c>
      <c r="AB31" s="39" t="e">
        <f t="shared" ref="AB31:AB36" si="38">Y31*0.1</f>
        <v>#VALUE!</v>
      </c>
      <c r="AC31" s="37" t="e">
        <f t="shared" ref="AC31:AC44" si="39">(Z31+AA31+AB31)</f>
        <v>#VALUE!</v>
      </c>
      <c r="AD31" s="4" t="s">
        <v>22</v>
      </c>
      <c r="AE31" s="65" t="s">
        <v>102</v>
      </c>
      <c r="AF31" s="7"/>
      <c r="AG31" s="57" t="s">
        <v>109</v>
      </c>
      <c r="AH31" s="57" t="s">
        <v>109</v>
      </c>
      <c r="AI31" s="57" t="s">
        <v>109</v>
      </c>
      <c r="AJ31" s="57" t="s">
        <v>109</v>
      </c>
      <c r="AK31" s="57" t="s">
        <v>109</v>
      </c>
      <c r="AL31" s="57" t="s">
        <v>109</v>
      </c>
      <c r="AM31" s="57" t="s">
        <v>109</v>
      </c>
      <c r="AN31" s="57" t="s">
        <v>109</v>
      </c>
      <c r="AO31" s="57" t="s">
        <v>109</v>
      </c>
      <c r="AP31" s="57" t="s">
        <v>109</v>
      </c>
      <c r="AQ31" s="57" t="s">
        <v>109</v>
      </c>
      <c r="AR31" s="57" t="s">
        <v>109</v>
      </c>
      <c r="AS31" s="57" t="s">
        <v>109</v>
      </c>
      <c r="AT31" s="57" t="s">
        <v>109</v>
      </c>
      <c r="AU31" s="58" t="e">
        <f t="shared" si="22"/>
        <v>#VALUE!</v>
      </c>
      <c r="AV31" s="57" t="s">
        <v>109</v>
      </c>
      <c r="AW31" s="57" t="s">
        <v>109</v>
      </c>
      <c r="AX31" s="57" t="s">
        <v>109</v>
      </c>
      <c r="AY31" s="59" t="e">
        <f t="shared" si="23"/>
        <v>#VALUE!</v>
      </c>
      <c r="AZ31" s="57" t="s">
        <v>109</v>
      </c>
      <c r="BA31" s="57" t="s">
        <v>109</v>
      </c>
      <c r="BB31" s="57" t="s">
        <v>109</v>
      </c>
      <c r="BC31" s="57" t="s">
        <v>109</v>
      </c>
      <c r="BD31" s="57" t="s">
        <v>109</v>
      </c>
      <c r="BE31" s="68"/>
      <c r="BF31" s="57" t="s">
        <v>109</v>
      </c>
      <c r="BG31" s="57" t="s">
        <v>109</v>
      </c>
      <c r="BH31" s="61" t="e">
        <f t="shared" si="24"/>
        <v>#VALUE!</v>
      </c>
      <c r="BI31" s="62" t="e">
        <f t="shared" si="25"/>
        <v>#VALUE!</v>
      </c>
      <c r="BJ31" s="62" t="e">
        <f t="shared" si="26"/>
        <v>#VALUE!</v>
      </c>
      <c r="BK31" s="63" t="e">
        <f t="shared" si="27"/>
        <v>#VALUE!</v>
      </c>
      <c r="BL31" s="75" t="s">
        <v>22</v>
      </c>
      <c r="BM31" s="65" t="s">
        <v>102</v>
      </c>
      <c r="BN31" s="7"/>
      <c r="BO31" s="57" t="s">
        <v>109</v>
      </c>
      <c r="BP31" s="57" t="s">
        <v>109</v>
      </c>
      <c r="BQ31" s="57" t="s">
        <v>109</v>
      </c>
      <c r="BR31" s="57" t="s">
        <v>109</v>
      </c>
      <c r="BS31" s="57" t="s">
        <v>109</v>
      </c>
      <c r="BT31" s="57" t="s">
        <v>109</v>
      </c>
      <c r="BU31" s="57" t="s">
        <v>109</v>
      </c>
      <c r="BV31" s="57" t="s">
        <v>109</v>
      </c>
      <c r="BW31" s="57" t="s">
        <v>109</v>
      </c>
      <c r="BX31" s="57" t="s">
        <v>109</v>
      </c>
      <c r="BY31" s="57" t="s">
        <v>109</v>
      </c>
      <c r="BZ31" s="57" t="s">
        <v>109</v>
      </c>
      <c r="CA31" s="57" t="s">
        <v>109</v>
      </c>
      <c r="CB31" s="58" t="e">
        <f t="shared" si="28"/>
        <v>#VALUE!</v>
      </c>
      <c r="CC31" s="57" t="s">
        <v>109</v>
      </c>
      <c r="CD31" s="57" t="s">
        <v>109</v>
      </c>
      <c r="CE31" s="57" t="s">
        <v>109</v>
      </c>
      <c r="CF31" s="59" t="e">
        <f t="shared" si="29"/>
        <v>#VALUE!</v>
      </c>
      <c r="CG31" s="57" t="s">
        <v>109</v>
      </c>
      <c r="CH31" s="57" t="s">
        <v>109</v>
      </c>
      <c r="CI31" s="57" t="s">
        <v>109</v>
      </c>
      <c r="CJ31" s="57" t="s">
        <v>109</v>
      </c>
      <c r="CK31" s="57" t="s">
        <v>109</v>
      </c>
      <c r="CL31" s="68"/>
      <c r="CM31" s="57" t="s">
        <v>109</v>
      </c>
      <c r="CN31" s="57" t="s">
        <v>109</v>
      </c>
      <c r="CO31" s="61" t="e">
        <f t="shared" si="17"/>
        <v>#VALUE!</v>
      </c>
      <c r="CP31" s="62" t="e">
        <f t="shared" si="30"/>
        <v>#VALUE!</v>
      </c>
      <c r="CQ31" s="62" t="e">
        <f t="shared" si="31"/>
        <v>#VALUE!</v>
      </c>
      <c r="CR31" s="89" t="e">
        <f t="shared" si="32"/>
        <v>#VALUE!</v>
      </c>
      <c r="CS31" s="91" t="e">
        <f t="shared" si="33"/>
        <v>#VALUE!</v>
      </c>
    </row>
    <row r="32" spans="1:97" ht="15.6" customHeight="1" x14ac:dyDescent="0.2">
      <c r="A32" s="4" t="s">
        <v>25</v>
      </c>
      <c r="B32" s="5" t="s">
        <v>98</v>
      </c>
      <c r="C32" s="7"/>
      <c r="D32" s="32">
        <v>3</v>
      </c>
      <c r="E32" s="33">
        <v>4.5</v>
      </c>
      <c r="F32" s="33">
        <v>2</v>
      </c>
      <c r="G32" s="45">
        <v>1</v>
      </c>
      <c r="H32" s="33"/>
      <c r="I32" s="33">
        <v>1.5</v>
      </c>
      <c r="J32" s="33">
        <v>4.67</v>
      </c>
      <c r="K32" s="33">
        <v>5</v>
      </c>
      <c r="L32" s="33">
        <v>5</v>
      </c>
      <c r="M32" s="34">
        <f t="shared" si="34"/>
        <v>2.5</v>
      </c>
      <c r="N32" s="35">
        <v>4</v>
      </c>
      <c r="O32" s="35">
        <v>1</v>
      </c>
      <c r="P32" s="33">
        <v>2.5</v>
      </c>
      <c r="Q32" s="36">
        <f t="shared" si="35"/>
        <v>5</v>
      </c>
      <c r="R32" s="33">
        <v>1</v>
      </c>
      <c r="S32" s="33">
        <v>1</v>
      </c>
      <c r="T32" s="33">
        <v>1</v>
      </c>
      <c r="U32" s="33">
        <v>1</v>
      </c>
      <c r="V32" s="46">
        <v>1</v>
      </c>
      <c r="W32" s="7"/>
      <c r="X32" s="33">
        <v>2.75</v>
      </c>
      <c r="Y32" s="33">
        <v>4.55</v>
      </c>
      <c r="Z32" s="38">
        <f t="shared" si="36"/>
        <v>2.3919000000000001</v>
      </c>
      <c r="AA32" s="39">
        <f t="shared" si="37"/>
        <v>0.55000000000000004</v>
      </c>
      <c r="AB32" s="39">
        <f t="shared" si="38"/>
        <v>0.45500000000000002</v>
      </c>
      <c r="AC32" s="37">
        <f t="shared" si="39"/>
        <v>3.3969000000000005</v>
      </c>
      <c r="AD32" s="4" t="s">
        <v>23</v>
      </c>
      <c r="AE32" s="65" t="s">
        <v>98</v>
      </c>
      <c r="AF32" s="7"/>
      <c r="AG32" s="57">
        <v>4</v>
      </c>
      <c r="AH32" s="72">
        <v>3</v>
      </c>
      <c r="AI32" s="57">
        <v>1.2</v>
      </c>
      <c r="AJ32" s="57"/>
      <c r="AK32" s="57"/>
      <c r="AL32" s="57"/>
      <c r="AM32" s="57"/>
      <c r="AN32" s="72">
        <v>3</v>
      </c>
      <c r="AO32" s="57"/>
      <c r="AP32" s="57"/>
      <c r="AQ32" s="57">
        <v>4.3</v>
      </c>
      <c r="AR32" s="57">
        <v>4.67</v>
      </c>
      <c r="AS32" s="57">
        <v>5</v>
      </c>
      <c r="AT32" s="72">
        <v>3</v>
      </c>
      <c r="AU32" s="58">
        <f t="shared" si="22"/>
        <v>5</v>
      </c>
      <c r="AV32" s="57">
        <v>5</v>
      </c>
      <c r="AW32" s="57">
        <v>5</v>
      </c>
      <c r="AX32" s="57">
        <v>5</v>
      </c>
      <c r="AY32" s="59">
        <f t="shared" si="23"/>
        <v>4</v>
      </c>
      <c r="AZ32" s="57">
        <v>1</v>
      </c>
      <c r="BA32" s="57">
        <v>1</v>
      </c>
      <c r="BB32" s="57">
        <v>1</v>
      </c>
      <c r="BC32" s="57">
        <v>1</v>
      </c>
      <c r="BD32" s="57"/>
      <c r="BE32" s="68"/>
      <c r="BF32" s="72">
        <v>3</v>
      </c>
      <c r="BG32" s="57">
        <v>3.8</v>
      </c>
      <c r="BH32" s="61">
        <f t="shared" si="24"/>
        <v>2.6019000000000001</v>
      </c>
      <c r="BI32" s="62">
        <f t="shared" si="25"/>
        <v>0.60000000000000009</v>
      </c>
      <c r="BJ32" s="62">
        <f t="shared" si="26"/>
        <v>0.38</v>
      </c>
      <c r="BK32" s="63">
        <f t="shared" si="27"/>
        <v>3.5819000000000001</v>
      </c>
      <c r="BL32" s="75" t="s">
        <v>23</v>
      </c>
      <c r="BM32" s="65" t="s">
        <v>98</v>
      </c>
      <c r="BN32" s="7"/>
      <c r="BO32" s="72">
        <v>3</v>
      </c>
      <c r="BP32" s="87">
        <v>3.5</v>
      </c>
      <c r="BQ32" s="57">
        <v>3</v>
      </c>
      <c r="BR32" s="57"/>
      <c r="BS32" s="57"/>
      <c r="BT32" s="57"/>
      <c r="BU32" s="57">
        <v>2.2000000000000002</v>
      </c>
      <c r="BV32" s="72">
        <v>3</v>
      </c>
      <c r="BW32" s="57"/>
      <c r="BX32" s="57">
        <v>4.8</v>
      </c>
      <c r="BY32" s="57">
        <v>3.67</v>
      </c>
      <c r="BZ32" s="57">
        <v>5</v>
      </c>
      <c r="CA32" s="57">
        <v>5</v>
      </c>
      <c r="CB32" s="58">
        <f t="shared" si="28"/>
        <v>2.3333333333333335</v>
      </c>
      <c r="CC32" s="70">
        <v>1</v>
      </c>
      <c r="CD32" s="70">
        <v>5</v>
      </c>
      <c r="CE32" s="70">
        <v>1</v>
      </c>
      <c r="CF32" s="59">
        <f t="shared" si="29"/>
        <v>4</v>
      </c>
      <c r="CG32" s="57">
        <v>1</v>
      </c>
      <c r="CH32" s="57">
        <v>1</v>
      </c>
      <c r="CI32" s="57">
        <v>1</v>
      </c>
      <c r="CJ32" s="57">
        <v>1</v>
      </c>
      <c r="CK32" s="57"/>
      <c r="CL32" s="68"/>
      <c r="CM32" s="57">
        <v>5</v>
      </c>
      <c r="CN32" s="57">
        <v>3.8</v>
      </c>
      <c r="CO32" s="61">
        <f t="shared" si="17"/>
        <v>2.5138484848484852</v>
      </c>
      <c r="CP32" s="62">
        <f t="shared" si="30"/>
        <v>1</v>
      </c>
      <c r="CQ32" s="62">
        <f t="shared" si="31"/>
        <v>0.38</v>
      </c>
      <c r="CR32" s="89">
        <f t="shared" si="32"/>
        <v>3.8938484848484851</v>
      </c>
      <c r="CS32" s="91">
        <f t="shared" si="33"/>
        <v>3.6511793939393944</v>
      </c>
    </row>
    <row r="33" spans="1:97" ht="15.6" customHeight="1" x14ac:dyDescent="0.25">
      <c r="A33" s="4" t="s">
        <v>26</v>
      </c>
      <c r="B33" s="15" t="s">
        <v>73</v>
      </c>
      <c r="C33" s="8"/>
      <c r="D33" s="32">
        <v>3</v>
      </c>
      <c r="E33" s="33">
        <v>4</v>
      </c>
      <c r="F33" s="45">
        <v>1</v>
      </c>
      <c r="G33" s="33">
        <v>2</v>
      </c>
      <c r="H33" s="33"/>
      <c r="I33" s="33">
        <v>3.5</v>
      </c>
      <c r="J33" s="33">
        <v>5</v>
      </c>
      <c r="K33" s="33">
        <v>5</v>
      </c>
      <c r="L33" s="33">
        <v>5</v>
      </c>
      <c r="M33" s="34">
        <f t="shared" si="34"/>
        <v>4.25</v>
      </c>
      <c r="N33" s="33">
        <v>4.5</v>
      </c>
      <c r="O33" s="35">
        <v>4</v>
      </c>
      <c r="P33" s="33">
        <v>4.25</v>
      </c>
      <c r="Q33" s="36">
        <f t="shared" si="35"/>
        <v>5</v>
      </c>
      <c r="R33" s="33">
        <v>1</v>
      </c>
      <c r="S33" s="33">
        <v>1</v>
      </c>
      <c r="T33" s="33">
        <v>1</v>
      </c>
      <c r="U33" s="33">
        <v>1</v>
      </c>
      <c r="V33" s="46">
        <v>1</v>
      </c>
      <c r="W33" s="8"/>
      <c r="X33" s="33">
        <v>2.25</v>
      </c>
      <c r="Y33" s="33">
        <v>4.32</v>
      </c>
      <c r="Z33" s="38">
        <f t="shared" si="36"/>
        <v>2.6424999999999996</v>
      </c>
      <c r="AA33" s="39">
        <f t="shared" si="37"/>
        <v>0.45</v>
      </c>
      <c r="AB33" s="39">
        <f t="shared" si="38"/>
        <v>0.43200000000000005</v>
      </c>
      <c r="AC33" s="37">
        <f t="shared" si="39"/>
        <v>3.5244999999999997</v>
      </c>
      <c r="AD33" s="4" t="s">
        <v>24</v>
      </c>
      <c r="AE33" s="65" t="s">
        <v>73</v>
      </c>
      <c r="AF33" s="8"/>
      <c r="AG33" s="72">
        <v>3</v>
      </c>
      <c r="AH33" s="72">
        <v>3</v>
      </c>
      <c r="AI33" s="57">
        <v>4</v>
      </c>
      <c r="AJ33" s="57"/>
      <c r="AK33" s="57"/>
      <c r="AL33" s="57"/>
      <c r="AM33" s="57"/>
      <c r="AN33" s="72">
        <v>3</v>
      </c>
      <c r="AO33" s="57"/>
      <c r="AP33" s="57"/>
      <c r="AQ33" s="57">
        <v>3.5</v>
      </c>
      <c r="AR33" s="57">
        <v>4.83</v>
      </c>
      <c r="AS33" s="57">
        <v>5</v>
      </c>
      <c r="AT33" s="57">
        <v>5</v>
      </c>
      <c r="AU33" s="58">
        <f t="shared" si="22"/>
        <v>5</v>
      </c>
      <c r="AV33" s="57">
        <v>5</v>
      </c>
      <c r="AW33" s="57">
        <v>5</v>
      </c>
      <c r="AX33" s="57">
        <v>5</v>
      </c>
      <c r="AY33" s="59">
        <f t="shared" si="23"/>
        <v>2</v>
      </c>
      <c r="AZ33" s="57">
        <v>1</v>
      </c>
      <c r="BA33" s="57">
        <v>1</v>
      </c>
      <c r="BB33" s="57"/>
      <c r="BC33" s="57"/>
      <c r="BD33" s="57"/>
      <c r="BE33" s="69"/>
      <c r="BF33" s="72">
        <v>2.5</v>
      </c>
      <c r="BG33" s="57">
        <v>4.9000000000000004</v>
      </c>
      <c r="BH33" s="61">
        <f t="shared" si="24"/>
        <v>2.6830999999999996</v>
      </c>
      <c r="BI33" s="62">
        <f t="shared" si="25"/>
        <v>0.5</v>
      </c>
      <c r="BJ33" s="62">
        <f t="shared" si="26"/>
        <v>0.49000000000000005</v>
      </c>
      <c r="BK33" s="63">
        <f t="shared" si="27"/>
        <v>3.6730999999999998</v>
      </c>
      <c r="BL33" s="75" t="s">
        <v>24</v>
      </c>
      <c r="BM33" s="65" t="s">
        <v>73</v>
      </c>
      <c r="BN33" s="8"/>
      <c r="BO33" s="57">
        <v>3</v>
      </c>
      <c r="BP33" s="72">
        <v>2.5</v>
      </c>
      <c r="BQ33" s="72">
        <v>3</v>
      </c>
      <c r="BR33" s="57"/>
      <c r="BS33" s="57"/>
      <c r="BT33" s="57"/>
      <c r="BU33" s="57">
        <v>2.4</v>
      </c>
      <c r="BV33" s="57">
        <v>1.4</v>
      </c>
      <c r="BW33" s="57"/>
      <c r="BX33" s="57">
        <v>3.8</v>
      </c>
      <c r="BY33" s="57">
        <v>4.67</v>
      </c>
      <c r="BZ33" s="57">
        <v>1</v>
      </c>
      <c r="CA33" s="57">
        <v>5</v>
      </c>
      <c r="CB33" s="58">
        <f t="shared" si="28"/>
        <v>1</v>
      </c>
      <c r="CC33" s="70">
        <v>1</v>
      </c>
      <c r="CD33" s="70">
        <v>1</v>
      </c>
      <c r="CE33" s="70">
        <v>1</v>
      </c>
      <c r="CF33" s="59">
        <f t="shared" si="29"/>
        <v>1</v>
      </c>
      <c r="CG33" s="57">
        <v>1</v>
      </c>
      <c r="CH33" s="57"/>
      <c r="CI33" s="57"/>
      <c r="CJ33" s="57"/>
      <c r="CK33" s="57"/>
      <c r="CL33" s="69"/>
      <c r="CM33" s="57">
        <v>3.75</v>
      </c>
      <c r="CN33" s="57">
        <v>3.8</v>
      </c>
      <c r="CO33" s="61">
        <f t="shared" si="17"/>
        <v>1.8308181818181815</v>
      </c>
      <c r="CP33" s="62">
        <f t="shared" si="30"/>
        <v>0.75</v>
      </c>
      <c r="CQ33" s="62">
        <f t="shared" si="31"/>
        <v>0.38</v>
      </c>
      <c r="CR33" s="89">
        <f t="shared" si="32"/>
        <v>2.9608181818181816</v>
      </c>
      <c r="CS33" s="91">
        <f t="shared" si="33"/>
        <v>3.3436072727272723</v>
      </c>
    </row>
    <row r="34" spans="1:97" ht="15.6" customHeight="1" x14ac:dyDescent="0.25">
      <c r="A34" s="4" t="s">
        <v>27</v>
      </c>
      <c r="B34" s="5" t="s">
        <v>76</v>
      </c>
      <c r="C34" s="8"/>
      <c r="D34" s="32">
        <v>3</v>
      </c>
      <c r="E34" s="33">
        <v>4.5</v>
      </c>
      <c r="F34" s="33">
        <v>2.4</v>
      </c>
      <c r="G34" s="33">
        <v>2</v>
      </c>
      <c r="H34" s="33"/>
      <c r="I34" s="33">
        <v>4</v>
      </c>
      <c r="J34" s="33">
        <v>3.67</v>
      </c>
      <c r="K34" s="33">
        <v>5</v>
      </c>
      <c r="L34" s="33">
        <v>5</v>
      </c>
      <c r="M34" s="34">
        <f t="shared" si="34"/>
        <v>2</v>
      </c>
      <c r="N34" s="33">
        <v>2</v>
      </c>
      <c r="O34" s="35">
        <v>2</v>
      </c>
      <c r="P34" s="33">
        <v>2</v>
      </c>
      <c r="Q34" s="36">
        <f t="shared" si="35"/>
        <v>3</v>
      </c>
      <c r="R34" s="33">
        <v>1</v>
      </c>
      <c r="S34" s="33">
        <v>1</v>
      </c>
      <c r="T34" s="46">
        <v>1</v>
      </c>
      <c r="U34" s="33"/>
      <c r="V34" s="33"/>
      <c r="W34" s="8"/>
      <c r="X34" s="33">
        <v>1.25</v>
      </c>
      <c r="Y34" s="33">
        <v>4.45</v>
      </c>
      <c r="Z34" s="38">
        <f t="shared" si="36"/>
        <v>2.4198999999999997</v>
      </c>
      <c r="AA34" s="39">
        <f t="shared" si="37"/>
        <v>0.25</v>
      </c>
      <c r="AB34" s="39">
        <f t="shared" si="38"/>
        <v>0.44500000000000006</v>
      </c>
      <c r="AC34" s="37">
        <f t="shared" si="39"/>
        <v>3.1148999999999996</v>
      </c>
      <c r="AD34" s="4" t="s">
        <v>25</v>
      </c>
      <c r="AE34" s="65" t="s">
        <v>76</v>
      </c>
      <c r="AF34" s="8"/>
      <c r="AG34" s="72">
        <v>3</v>
      </c>
      <c r="AH34" s="72">
        <v>3</v>
      </c>
      <c r="AI34" s="57">
        <v>3</v>
      </c>
      <c r="AJ34" s="57"/>
      <c r="AK34" s="57"/>
      <c r="AL34" s="57"/>
      <c r="AM34" s="57"/>
      <c r="AN34" s="57">
        <v>3</v>
      </c>
      <c r="AO34" s="57"/>
      <c r="AP34" s="57"/>
      <c r="AQ34" s="57">
        <v>3</v>
      </c>
      <c r="AR34" s="57">
        <v>4.83</v>
      </c>
      <c r="AS34" s="57">
        <v>5</v>
      </c>
      <c r="AT34" s="57">
        <v>5</v>
      </c>
      <c r="AU34" s="58">
        <f t="shared" si="22"/>
        <v>5</v>
      </c>
      <c r="AV34" s="57">
        <v>5</v>
      </c>
      <c r="AW34" s="74">
        <v>5</v>
      </c>
      <c r="AX34" s="57">
        <v>5</v>
      </c>
      <c r="AY34" s="59">
        <f t="shared" si="23"/>
        <v>3</v>
      </c>
      <c r="AZ34" s="57">
        <v>1</v>
      </c>
      <c r="BA34" s="72">
        <v>1</v>
      </c>
      <c r="BB34" s="72">
        <v>1</v>
      </c>
      <c r="BC34" s="57"/>
      <c r="BD34" s="57"/>
      <c r="BE34" s="69"/>
      <c r="BF34" s="72">
        <v>3.25</v>
      </c>
      <c r="BG34" s="57">
        <v>4.5999999999999996</v>
      </c>
      <c r="BH34" s="61">
        <f t="shared" si="24"/>
        <v>2.6480999999999999</v>
      </c>
      <c r="BI34" s="62">
        <f t="shared" si="25"/>
        <v>0.65</v>
      </c>
      <c r="BJ34" s="62">
        <f t="shared" si="26"/>
        <v>0.45999999999999996</v>
      </c>
      <c r="BK34" s="63">
        <f t="shared" si="27"/>
        <v>3.7580999999999998</v>
      </c>
      <c r="BL34" s="75" t="s">
        <v>25</v>
      </c>
      <c r="BM34" s="65" t="s">
        <v>76</v>
      </c>
      <c r="BN34" s="8"/>
      <c r="BO34" s="57">
        <v>3.8</v>
      </c>
      <c r="BP34" s="72">
        <v>3</v>
      </c>
      <c r="BQ34" s="57">
        <v>1</v>
      </c>
      <c r="BR34" s="57"/>
      <c r="BS34" s="57"/>
      <c r="BT34" s="57"/>
      <c r="BU34" s="57">
        <v>1</v>
      </c>
      <c r="BV34" s="57">
        <v>2.4</v>
      </c>
      <c r="BW34" s="57"/>
      <c r="BX34" s="57">
        <v>3.6</v>
      </c>
      <c r="BY34" s="57">
        <v>4.5</v>
      </c>
      <c r="BZ34" s="57">
        <v>4</v>
      </c>
      <c r="CA34" s="57">
        <v>5</v>
      </c>
      <c r="CB34" s="58">
        <f t="shared" si="28"/>
        <v>1</v>
      </c>
      <c r="CC34" s="70">
        <v>1</v>
      </c>
      <c r="CD34" s="70">
        <v>1</v>
      </c>
      <c r="CE34" s="70">
        <v>1</v>
      </c>
      <c r="CF34" s="59">
        <f t="shared" si="29"/>
        <v>1</v>
      </c>
      <c r="CG34" s="57">
        <v>1</v>
      </c>
      <c r="CH34" s="72"/>
      <c r="CI34" s="72"/>
      <c r="CJ34" s="57"/>
      <c r="CK34" s="57"/>
      <c r="CL34" s="69"/>
      <c r="CM34" s="57">
        <v>4.5</v>
      </c>
      <c r="CN34" s="57">
        <v>4</v>
      </c>
      <c r="CO34" s="61">
        <f t="shared" si="17"/>
        <v>1.928181818181818</v>
      </c>
      <c r="CP34" s="62">
        <f t="shared" si="30"/>
        <v>0.9</v>
      </c>
      <c r="CQ34" s="62">
        <f t="shared" si="31"/>
        <v>0.4</v>
      </c>
      <c r="CR34" s="89">
        <f t="shared" si="32"/>
        <v>3.228181818181818</v>
      </c>
      <c r="CS34" s="91">
        <f t="shared" si="33"/>
        <v>3.3531727272727267</v>
      </c>
    </row>
    <row r="35" spans="1:97" ht="15.6" customHeight="1" x14ac:dyDescent="0.25">
      <c r="A35" s="4" t="s">
        <v>28</v>
      </c>
      <c r="B35" s="5" t="s">
        <v>83</v>
      </c>
      <c r="C35" s="8"/>
      <c r="D35" s="32">
        <v>3</v>
      </c>
      <c r="E35" s="33">
        <v>4</v>
      </c>
      <c r="F35" s="45">
        <v>1</v>
      </c>
      <c r="G35" s="33">
        <v>2</v>
      </c>
      <c r="H35" s="33"/>
      <c r="I35" s="33">
        <v>2.6</v>
      </c>
      <c r="J35" s="33">
        <v>3.1</v>
      </c>
      <c r="K35" s="32">
        <v>3</v>
      </c>
      <c r="L35" s="33">
        <v>5</v>
      </c>
      <c r="M35" s="34">
        <f t="shared" si="34"/>
        <v>1</v>
      </c>
      <c r="N35" s="35">
        <v>1</v>
      </c>
      <c r="O35" s="40">
        <v>1</v>
      </c>
      <c r="P35" s="33">
        <v>1</v>
      </c>
      <c r="Q35" s="36">
        <f t="shared" si="35"/>
        <v>1</v>
      </c>
      <c r="R35" s="46">
        <v>1</v>
      </c>
      <c r="S35" s="33"/>
      <c r="T35" s="33"/>
      <c r="U35" s="33"/>
      <c r="V35" s="33"/>
      <c r="W35" s="8"/>
      <c r="X35" s="33">
        <v>1</v>
      </c>
      <c r="Y35" s="33">
        <v>4.45</v>
      </c>
      <c r="Z35" s="38">
        <f t="shared" si="36"/>
        <v>1.7989999999999997</v>
      </c>
      <c r="AA35" s="39">
        <f t="shared" si="37"/>
        <v>0.2</v>
      </c>
      <c r="AB35" s="39">
        <f t="shared" si="38"/>
        <v>0.44500000000000006</v>
      </c>
      <c r="AC35" s="37">
        <f t="shared" si="39"/>
        <v>2.444</v>
      </c>
      <c r="AD35" s="4" t="s">
        <v>26</v>
      </c>
      <c r="AE35" s="65" t="s">
        <v>83</v>
      </c>
      <c r="AF35" s="8"/>
      <c r="AG35" s="72">
        <v>3</v>
      </c>
      <c r="AH35" s="57">
        <v>1</v>
      </c>
      <c r="AI35" s="57">
        <v>1.4</v>
      </c>
      <c r="AJ35" s="57"/>
      <c r="AK35" s="57"/>
      <c r="AL35" s="57"/>
      <c r="AM35" s="57"/>
      <c r="AN35" s="57">
        <v>1.7</v>
      </c>
      <c r="AO35" s="57"/>
      <c r="AP35" s="57"/>
      <c r="AQ35" s="57"/>
      <c r="AR35" s="57">
        <v>4.67</v>
      </c>
      <c r="AS35" s="57">
        <v>2</v>
      </c>
      <c r="AT35" s="57">
        <v>5</v>
      </c>
      <c r="AU35" s="58">
        <f t="shared" si="22"/>
        <v>5</v>
      </c>
      <c r="AV35" s="57">
        <v>5</v>
      </c>
      <c r="AW35" s="57">
        <v>5</v>
      </c>
      <c r="AX35" s="57">
        <v>5</v>
      </c>
      <c r="AY35" s="59">
        <f t="shared" si="23"/>
        <v>1</v>
      </c>
      <c r="AZ35" s="80">
        <v>1</v>
      </c>
      <c r="BA35" s="57"/>
      <c r="BB35" s="57"/>
      <c r="BC35" s="57"/>
      <c r="BD35" s="57"/>
      <c r="BE35" s="69"/>
      <c r="BF35" s="72">
        <v>2.25</v>
      </c>
      <c r="BG35" s="57"/>
      <c r="BH35" s="61">
        <f t="shared" si="24"/>
        <v>1.7338999999999998</v>
      </c>
      <c r="BI35" s="62">
        <f t="shared" si="25"/>
        <v>0.45</v>
      </c>
      <c r="BJ35" s="62">
        <f t="shared" si="26"/>
        <v>0</v>
      </c>
      <c r="BK35" s="63">
        <f t="shared" si="27"/>
        <v>2.1839</v>
      </c>
      <c r="BL35" s="75" t="s">
        <v>26</v>
      </c>
      <c r="BM35" s="65" t="s">
        <v>83</v>
      </c>
      <c r="BN35" s="8"/>
      <c r="BO35" s="72">
        <v>2</v>
      </c>
      <c r="BP35" s="57">
        <v>1</v>
      </c>
      <c r="BQ35" s="57">
        <v>1</v>
      </c>
      <c r="BR35" s="57"/>
      <c r="BS35" s="57"/>
      <c r="BT35" s="57"/>
      <c r="BU35" s="57">
        <v>1</v>
      </c>
      <c r="BV35" s="57">
        <v>1</v>
      </c>
      <c r="BW35" s="57"/>
      <c r="BX35" s="57">
        <v>4</v>
      </c>
      <c r="BY35" s="57">
        <v>4.33</v>
      </c>
      <c r="BZ35" s="57">
        <v>5</v>
      </c>
      <c r="CA35" s="57">
        <v>1</v>
      </c>
      <c r="CB35" s="58">
        <f t="shared" si="28"/>
        <v>1</v>
      </c>
      <c r="CC35" s="70">
        <v>1</v>
      </c>
      <c r="CD35" s="70">
        <v>1</v>
      </c>
      <c r="CE35" s="70">
        <v>1</v>
      </c>
      <c r="CF35" s="59">
        <f t="shared" si="29"/>
        <v>1</v>
      </c>
      <c r="CG35" s="80">
        <v>1</v>
      </c>
      <c r="CH35" s="57"/>
      <c r="CI35" s="57"/>
      <c r="CJ35" s="57"/>
      <c r="CK35" s="57"/>
      <c r="CL35" s="69"/>
      <c r="CM35" s="57">
        <v>4</v>
      </c>
      <c r="CN35" s="57">
        <v>3.5</v>
      </c>
      <c r="CO35" s="61">
        <f t="shared" si="17"/>
        <v>1.4209999999999998</v>
      </c>
      <c r="CP35" s="62">
        <f t="shared" si="30"/>
        <v>0.8</v>
      </c>
      <c r="CQ35" s="62">
        <f t="shared" si="31"/>
        <v>0.35000000000000003</v>
      </c>
      <c r="CR35" s="89">
        <f t="shared" si="32"/>
        <v>2.5710000000000002</v>
      </c>
      <c r="CS35" s="91">
        <f t="shared" si="33"/>
        <v>2.4167700000000001</v>
      </c>
    </row>
    <row r="36" spans="1:97" ht="11.25" customHeight="1" x14ac:dyDescent="0.25">
      <c r="A36" s="4" t="s">
        <v>29</v>
      </c>
      <c r="B36" s="5" t="s">
        <v>85</v>
      </c>
      <c r="C36" s="8"/>
      <c r="D36" s="33">
        <v>4.3</v>
      </c>
      <c r="E36" s="33">
        <v>4.5</v>
      </c>
      <c r="F36" s="33">
        <v>2.4</v>
      </c>
      <c r="G36" s="33">
        <v>2</v>
      </c>
      <c r="H36" s="33"/>
      <c r="I36" s="33">
        <v>4</v>
      </c>
      <c r="J36" s="33">
        <v>3</v>
      </c>
      <c r="K36" s="33">
        <v>5</v>
      </c>
      <c r="L36" s="33">
        <v>5</v>
      </c>
      <c r="M36" s="34">
        <f t="shared" si="34"/>
        <v>4.5</v>
      </c>
      <c r="N36" s="33">
        <v>4.5</v>
      </c>
      <c r="O36" s="40">
        <v>4.5</v>
      </c>
      <c r="P36" s="33">
        <v>4.5</v>
      </c>
      <c r="Q36" s="36">
        <f t="shared" si="35"/>
        <v>5</v>
      </c>
      <c r="R36" s="33">
        <v>1</v>
      </c>
      <c r="S36" s="33">
        <v>1</v>
      </c>
      <c r="T36" s="33">
        <v>1</v>
      </c>
      <c r="U36" s="33">
        <v>1</v>
      </c>
      <c r="V36" s="33">
        <v>1</v>
      </c>
      <c r="W36" s="8"/>
      <c r="X36" s="33">
        <v>3.25</v>
      </c>
      <c r="Y36" s="33">
        <v>4.6500000000000004</v>
      </c>
      <c r="Z36" s="38">
        <f t="shared" si="36"/>
        <v>2.7789999999999999</v>
      </c>
      <c r="AA36" s="39">
        <f t="shared" si="37"/>
        <v>0.65</v>
      </c>
      <c r="AB36" s="39">
        <f t="shared" si="38"/>
        <v>0.46500000000000008</v>
      </c>
      <c r="AC36" s="37">
        <f t="shared" si="39"/>
        <v>3.8940000000000001</v>
      </c>
      <c r="AD36" s="4" t="s">
        <v>27</v>
      </c>
      <c r="AE36" s="65" t="s">
        <v>85</v>
      </c>
      <c r="AF36" s="8"/>
      <c r="AG36" s="57">
        <v>4</v>
      </c>
      <c r="AH36" s="57">
        <v>3.3</v>
      </c>
      <c r="AI36" s="57">
        <v>3.4</v>
      </c>
      <c r="AJ36" s="57"/>
      <c r="AK36" s="57"/>
      <c r="AL36" s="57"/>
      <c r="AM36" s="57"/>
      <c r="AN36" s="57">
        <v>3</v>
      </c>
      <c r="AO36" s="57"/>
      <c r="AP36" s="57"/>
      <c r="AQ36" s="57">
        <v>3</v>
      </c>
      <c r="AR36" s="57">
        <v>4.83</v>
      </c>
      <c r="AS36" s="57">
        <v>1</v>
      </c>
      <c r="AT36" s="57">
        <v>5</v>
      </c>
      <c r="AU36" s="58">
        <f t="shared" si="22"/>
        <v>4.5</v>
      </c>
      <c r="AV36" s="57">
        <v>4.5</v>
      </c>
      <c r="AW36" s="74">
        <v>4.5</v>
      </c>
      <c r="AX36" s="57">
        <v>4.5</v>
      </c>
      <c r="AY36" s="59">
        <f t="shared" si="23"/>
        <v>5</v>
      </c>
      <c r="AZ36" s="57">
        <v>1</v>
      </c>
      <c r="BA36" s="57">
        <v>1</v>
      </c>
      <c r="BB36" s="57">
        <v>1</v>
      </c>
      <c r="BC36" s="57">
        <v>1</v>
      </c>
      <c r="BD36" s="57">
        <v>1</v>
      </c>
      <c r="BE36" s="69"/>
      <c r="BF36" s="72">
        <v>3</v>
      </c>
      <c r="BG36" s="57">
        <v>4.7</v>
      </c>
      <c r="BH36" s="61">
        <f t="shared" si="24"/>
        <v>2.5920999999999998</v>
      </c>
      <c r="BI36" s="62">
        <f t="shared" si="25"/>
        <v>0.60000000000000009</v>
      </c>
      <c r="BJ36" s="62">
        <f t="shared" si="26"/>
        <v>0.47000000000000003</v>
      </c>
      <c r="BK36" s="63">
        <f t="shared" si="27"/>
        <v>3.6621000000000001</v>
      </c>
      <c r="BL36" s="75" t="s">
        <v>27</v>
      </c>
      <c r="BM36" s="65" t="s">
        <v>85</v>
      </c>
      <c r="BN36" s="8"/>
      <c r="BO36" s="57">
        <v>3.8</v>
      </c>
      <c r="BP36" s="57">
        <v>5</v>
      </c>
      <c r="BQ36" s="57">
        <v>3</v>
      </c>
      <c r="BR36" s="57"/>
      <c r="BS36" s="57"/>
      <c r="BT36" s="57"/>
      <c r="BU36" s="57">
        <v>2.2000000000000002</v>
      </c>
      <c r="BV36" s="87">
        <v>4.9000000000000004</v>
      </c>
      <c r="BW36" s="57"/>
      <c r="BX36" s="57">
        <v>3.6</v>
      </c>
      <c r="BY36" s="57">
        <v>4.33</v>
      </c>
      <c r="BZ36" s="57">
        <v>5</v>
      </c>
      <c r="CA36" s="57">
        <v>5</v>
      </c>
      <c r="CB36" s="58">
        <f t="shared" si="28"/>
        <v>5</v>
      </c>
      <c r="CC36" s="57">
        <v>5</v>
      </c>
      <c r="CD36" s="57">
        <v>5</v>
      </c>
      <c r="CE36" s="57">
        <v>5</v>
      </c>
      <c r="CF36" s="59">
        <f t="shared" si="29"/>
        <v>5</v>
      </c>
      <c r="CG36" s="57">
        <v>1</v>
      </c>
      <c r="CH36" s="57">
        <v>1</v>
      </c>
      <c r="CI36" s="57">
        <v>1</v>
      </c>
      <c r="CJ36" s="57">
        <v>1</v>
      </c>
      <c r="CK36" s="57">
        <v>1</v>
      </c>
      <c r="CL36" s="69"/>
      <c r="CM36" s="57">
        <v>5</v>
      </c>
      <c r="CN36" s="57">
        <v>4.5</v>
      </c>
      <c r="CO36" s="61">
        <f t="shared" si="17"/>
        <v>2.9800909090909093</v>
      </c>
      <c r="CP36" s="62">
        <f t="shared" si="30"/>
        <v>1</v>
      </c>
      <c r="CQ36" s="62">
        <f t="shared" si="31"/>
        <v>0.45</v>
      </c>
      <c r="CR36" s="89">
        <f t="shared" si="32"/>
        <v>4.4300909090909091</v>
      </c>
      <c r="CS36" s="91">
        <f t="shared" si="33"/>
        <v>4.0388663636363633</v>
      </c>
    </row>
    <row r="37" spans="1:97" ht="15.6" customHeight="1" x14ac:dyDescent="0.2">
      <c r="A37" s="4" t="s">
        <v>34</v>
      </c>
      <c r="B37" s="5" t="s">
        <v>128</v>
      </c>
      <c r="C37" s="7"/>
      <c r="D37" s="1"/>
      <c r="E37" s="1"/>
      <c r="F37" s="1"/>
      <c r="G37" s="1"/>
      <c r="H37" s="1"/>
      <c r="I37" s="1"/>
      <c r="J37" s="1"/>
      <c r="K37" s="1"/>
      <c r="L37" s="1"/>
      <c r="M37" s="34">
        <f t="shared" si="34"/>
        <v>0</v>
      </c>
      <c r="N37" s="1"/>
      <c r="O37" s="1"/>
      <c r="P37" s="1"/>
      <c r="Q37" s="36">
        <f t="shared" si="35"/>
        <v>0</v>
      </c>
      <c r="R37" s="1"/>
      <c r="S37" s="1"/>
      <c r="T37" s="1"/>
      <c r="U37" s="1"/>
      <c r="V37" s="1"/>
      <c r="W37" s="7"/>
      <c r="X37" s="1"/>
      <c r="Y37" s="29"/>
      <c r="Z37" s="13"/>
      <c r="AA37" s="11"/>
      <c r="AB37" s="11"/>
      <c r="AC37" s="37">
        <v>4.5</v>
      </c>
      <c r="AD37" s="4" t="s">
        <v>28</v>
      </c>
      <c r="AE37" s="65" t="s">
        <v>128</v>
      </c>
      <c r="AF37" s="7"/>
      <c r="AG37" s="57">
        <v>2.4</v>
      </c>
      <c r="AH37" s="57">
        <v>1</v>
      </c>
      <c r="AI37" s="57">
        <v>1</v>
      </c>
      <c r="AJ37" s="57"/>
      <c r="AK37" s="57"/>
      <c r="AL37" s="57"/>
      <c r="AM37" s="57"/>
      <c r="AN37" s="57">
        <v>1.2</v>
      </c>
      <c r="AO37" s="57"/>
      <c r="AP37" s="57"/>
      <c r="AQ37" s="57">
        <v>1</v>
      </c>
      <c r="AR37" s="57">
        <v>1</v>
      </c>
      <c r="AS37" s="57">
        <v>5</v>
      </c>
      <c r="AT37" s="57">
        <v>1</v>
      </c>
      <c r="AU37" s="58">
        <f t="shared" si="22"/>
        <v>1</v>
      </c>
      <c r="AV37" s="57">
        <v>1</v>
      </c>
      <c r="AW37" s="70">
        <v>1</v>
      </c>
      <c r="AX37" s="57">
        <v>1</v>
      </c>
      <c r="AY37" s="59">
        <f t="shared" si="23"/>
        <v>2</v>
      </c>
      <c r="AZ37" s="57">
        <v>1</v>
      </c>
      <c r="BA37" s="57">
        <v>1</v>
      </c>
      <c r="BB37" s="57"/>
      <c r="BC37" s="57"/>
      <c r="BD37" s="57"/>
      <c r="BE37" s="73"/>
      <c r="BF37" s="57">
        <v>1.5</v>
      </c>
      <c r="BG37" s="61">
        <v>2.85</v>
      </c>
      <c r="BH37" s="61">
        <f t="shared" si="24"/>
        <v>1.1619999999999999</v>
      </c>
      <c r="BI37" s="62">
        <f t="shared" si="25"/>
        <v>0.30000000000000004</v>
      </c>
      <c r="BJ37" s="62">
        <f t="shared" si="26"/>
        <v>0.28500000000000003</v>
      </c>
      <c r="BK37" s="63">
        <f t="shared" si="27"/>
        <v>1.7469999999999999</v>
      </c>
      <c r="BL37" s="75" t="s">
        <v>28</v>
      </c>
      <c r="BM37" s="65" t="s">
        <v>128</v>
      </c>
      <c r="BN37" s="7"/>
      <c r="BO37" s="72">
        <v>3</v>
      </c>
      <c r="BP37" s="57">
        <v>3.6</v>
      </c>
      <c r="BQ37" s="72">
        <v>3</v>
      </c>
      <c r="BR37" s="57"/>
      <c r="BS37" s="57"/>
      <c r="BT37" s="57"/>
      <c r="BU37" s="57">
        <v>1.4</v>
      </c>
      <c r="BV37" s="57">
        <v>1.2</v>
      </c>
      <c r="BW37" s="57"/>
      <c r="BX37" s="57">
        <v>3.5</v>
      </c>
      <c r="BY37" s="57">
        <v>4.33</v>
      </c>
      <c r="BZ37" s="57">
        <v>5</v>
      </c>
      <c r="CA37" s="57">
        <v>5</v>
      </c>
      <c r="CB37" s="58">
        <f t="shared" si="28"/>
        <v>1</v>
      </c>
      <c r="CC37" s="70">
        <v>1</v>
      </c>
      <c r="CD37" s="70">
        <v>1</v>
      </c>
      <c r="CE37" s="70">
        <v>1</v>
      </c>
      <c r="CF37" s="59">
        <f t="shared" si="29"/>
        <v>2</v>
      </c>
      <c r="CG37" s="57">
        <v>1</v>
      </c>
      <c r="CH37" s="57">
        <v>1</v>
      </c>
      <c r="CI37" s="57"/>
      <c r="CJ37" s="57"/>
      <c r="CK37" s="57"/>
      <c r="CL37" s="73"/>
      <c r="CM37" s="57">
        <v>1.25</v>
      </c>
      <c r="CN37" s="61">
        <v>3.5</v>
      </c>
      <c r="CO37" s="61">
        <f t="shared" si="17"/>
        <v>2.1019090909090909</v>
      </c>
      <c r="CP37" s="62">
        <f t="shared" si="30"/>
        <v>0.25</v>
      </c>
      <c r="CQ37" s="62">
        <f t="shared" si="31"/>
        <v>0.35000000000000003</v>
      </c>
      <c r="CR37" s="89">
        <f t="shared" si="32"/>
        <v>2.701909090909091</v>
      </c>
      <c r="CS37" s="91">
        <f t="shared" si="33"/>
        <v>2.954863636363636</v>
      </c>
    </row>
    <row r="38" spans="1:97" ht="15.6" customHeight="1" x14ac:dyDescent="0.25">
      <c r="A38" s="4" t="s">
        <v>35</v>
      </c>
      <c r="B38" s="5" t="s">
        <v>89</v>
      </c>
      <c r="C38" s="8"/>
      <c r="D38" s="32">
        <v>3</v>
      </c>
      <c r="E38" s="33">
        <v>3.5</v>
      </c>
      <c r="F38" s="33">
        <v>2</v>
      </c>
      <c r="G38" s="33">
        <v>1.5</v>
      </c>
      <c r="H38" s="33"/>
      <c r="I38" s="33">
        <v>3.4</v>
      </c>
      <c r="J38" s="33">
        <v>1</v>
      </c>
      <c r="K38" s="32">
        <v>3</v>
      </c>
      <c r="L38" s="33">
        <v>5</v>
      </c>
      <c r="M38" s="34">
        <f t="shared" si="34"/>
        <v>1</v>
      </c>
      <c r="N38" s="33">
        <v>1</v>
      </c>
      <c r="O38" s="40">
        <v>1</v>
      </c>
      <c r="P38" s="33">
        <v>1</v>
      </c>
      <c r="Q38" s="36">
        <f t="shared" si="35"/>
        <v>1</v>
      </c>
      <c r="R38" s="46">
        <v>1</v>
      </c>
      <c r="S38" s="33"/>
      <c r="T38" s="33"/>
      <c r="U38" s="33"/>
      <c r="V38" s="33"/>
      <c r="W38" s="8"/>
      <c r="X38" s="33">
        <v>1.5</v>
      </c>
      <c r="Y38" s="33">
        <v>3.65</v>
      </c>
      <c r="Z38" s="38">
        <f t="shared" ref="Z38:Z49" si="40">((D38+E38+F38+G38+I38+J38+K38+L38+M38+Q38)/10)*0.7</f>
        <v>1.708</v>
      </c>
      <c r="AA38" s="39">
        <f t="shared" ref="AA38:AA49" si="41">X38*0.2</f>
        <v>0.30000000000000004</v>
      </c>
      <c r="AB38" s="39">
        <f t="shared" ref="AB38:AB49" si="42">Y38*0.1</f>
        <v>0.36499999999999999</v>
      </c>
      <c r="AC38" s="37">
        <f t="shared" si="39"/>
        <v>2.3730000000000002</v>
      </c>
      <c r="AD38" s="4" t="s">
        <v>29</v>
      </c>
      <c r="AE38" s="65" t="s">
        <v>89</v>
      </c>
      <c r="AF38" s="8"/>
      <c r="AG38" s="57" t="s">
        <v>109</v>
      </c>
      <c r="AH38" s="57" t="s">
        <v>109</v>
      </c>
      <c r="AI38" s="57" t="s">
        <v>109</v>
      </c>
      <c r="AJ38" s="57" t="s">
        <v>109</v>
      </c>
      <c r="AK38" s="57" t="s">
        <v>109</v>
      </c>
      <c r="AL38" s="57" t="s">
        <v>109</v>
      </c>
      <c r="AM38" s="57" t="s">
        <v>109</v>
      </c>
      <c r="AN38" s="57" t="s">
        <v>109</v>
      </c>
      <c r="AO38" s="57" t="s">
        <v>109</v>
      </c>
      <c r="AP38" s="57" t="s">
        <v>109</v>
      </c>
      <c r="AQ38" s="57" t="s">
        <v>109</v>
      </c>
      <c r="AR38" s="57" t="s">
        <v>109</v>
      </c>
      <c r="AS38" s="57" t="s">
        <v>109</v>
      </c>
      <c r="AT38" s="57" t="s">
        <v>109</v>
      </c>
      <c r="AU38" s="58" t="e">
        <f t="shared" si="22"/>
        <v>#VALUE!</v>
      </c>
      <c r="AV38" s="57" t="s">
        <v>109</v>
      </c>
      <c r="AW38" s="57" t="s">
        <v>109</v>
      </c>
      <c r="AX38" s="57" t="s">
        <v>109</v>
      </c>
      <c r="AY38" s="59" t="e">
        <f t="shared" si="23"/>
        <v>#VALUE!</v>
      </c>
      <c r="AZ38" s="57" t="s">
        <v>109</v>
      </c>
      <c r="BA38" s="57" t="s">
        <v>109</v>
      </c>
      <c r="BB38" s="57" t="s">
        <v>109</v>
      </c>
      <c r="BC38" s="57" t="s">
        <v>109</v>
      </c>
      <c r="BD38" s="57" t="s">
        <v>109</v>
      </c>
      <c r="BE38" s="69"/>
      <c r="BF38" s="57" t="s">
        <v>109</v>
      </c>
      <c r="BG38" s="57" t="s">
        <v>109</v>
      </c>
      <c r="BH38" s="61" t="e">
        <f t="shared" si="24"/>
        <v>#VALUE!</v>
      </c>
      <c r="BI38" s="62" t="e">
        <f t="shared" si="25"/>
        <v>#VALUE!</v>
      </c>
      <c r="BJ38" s="62" t="e">
        <f t="shared" si="26"/>
        <v>#VALUE!</v>
      </c>
      <c r="BK38" s="63" t="e">
        <f t="shared" si="27"/>
        <v>#VALUE!</v>
      </c>
      <c r="BL38" s="75" t="s">
        <v>29</v>
      </c>
      <c r="BM38" s="65" t="s">
        <v>89</v>
      </c>
      <c r="BN38" s="8"/>
      <c r="BO38" s="57" t="s">
        <v>109</v>
      </c>
      <c r="BP38" s="57" t="s">
        <v>109</v>
      </c>
      <c r="BQ38" s="57" t="s">
        <v>109</v>
      </c>
      <c r="BR38" s="57" t="s">
        <v>109</v>
      </c>
      <c r="BS38" s="57" t="s">
        <v>109</v>
      </c>
      <c r="BT38" s="57" t="s">
        <v>109</v>
      </c>
      <c r="BU38" s="57" t="s">
        <v>109</v>
      </c>
      <c r="BV38" s="57" t="s">
        <v>109</v>
      </c>
      <c r="BW38" s="57" t="s">
        <v>109</v>
      </c>
      <c r="BX38" s="57" t="s">
        <v>109</v>
      </c>
      <c r="BY38" s="57" t="s">
        <v>109</v>
      </c>
      <c r="BZ38" s="57" t="s">
        <v>109</v>
      </c>
      <c r="CA38" s="57" t="s">
        <v>109</v>
      </c>
      <c r="CB38" s="58" t="e">
        <f t="shared" si="28"/>
        <v>#VALUE!</v>
      </c>
      <c r="CC38" s="57" t="s">
        <v>109</v>
      </c>
      <c r="CD38" s="57" t="s">
        <v>109</v>
      </c>
      <c r="CE38" s="57" t="s">
        <v>109</v>
      </c>
      <c r="CF38" s="59" t="e">
        <f t="shared" si="29"/>
        <v>#VALUE!</v>
      </c>
      <c r="CG38" s="57" t="s">
        <v>109</v>
      </c>
      <c r="CH38" s="57" t="s">
        <v>109</v>
      </c>
      <c r="CI38" s="57" t="s">
        <v>109</v>
      </c>
      <c r="CJ38" s="57" t="s">
        <v>109</v>
      </c>
      <c r="CK38" s="57" t="s">
        <v>109</v>
      </c>
      <c r="CL38" s="69"/>
      <c r="CM38" s="57" t="s">
        <v>109</v>
      </c>
      <c r="CN38" s="57" t="s">
        <v>109</v>
      </c>
      <c r="CO38" s="61" t="e">
        <f t="shared" si="17"/>
        <v>#VALUE!</v>
      </c>
      <c r="CP38" s="62" t="e">
        <f t="shared" si="30"/>
        <v>#VALUE!</v>
      </c>
      <c r="CQ38" s="62" t="e">
        <f t="shared" si="31"/>
        <v>#VALUE!</v>
      </c>
      <c r="CR38" s="89" t="e">
        <f t="shared" si="32"/>
        <v>#VALUE!</v>
      </c>
      <c r="CS38" s="91" t="e">
        <f t="shared" si="33"/>
        <v>#VALUE!</v>
      </c>
    </row>
    <row r="39" spans="1:97" ht="15.6" customHeight="1" x14ac:dyDescent="0.25">
      <c r="A39" s="4" t="s">
        <v>36</v>
      </c>
      <c r="B39" s="5" t="s">
        <v>93</v>
      </c>
      <c r="C39" s="8"/>
      <c r="D39" s="33">
        <v>1.4</v>
      </c>
      <c r="E39" s="33">
        <v>3.5</v>
      </c>
      <c r="F39" s="33">
        <v>2</v>
      </c>
      <c r="G39" s="33">
        <v>2</v>
      </c>
      <c r="H39" s="33"/>
      <c r="I39" s="33">
        <v>2</v>
      </c>
      <c r="J39" s="33">
        <v>3.13</v>
      </c>
      <c r="K39" s="33">
        <v>5</v>
      </c>
      <c r="L39" s="33">
        <v>5</v>
      </c>
      <c r="M39" s="34">
        <f t="shared" si="34"/>
        <v>1</v>
      </c>
      <c r="N39" s="40">
        <v>1</v>
      </c>
      <c r="O39" s="40">
        <v>1</v>
      </c>
      <c r="P39" s="40">
        <v>1</v>
      </c>
      <c r="Q39" s="36">
        <f t="shared" si="35"/>
        <v>1</v>
      </c>
      <c r="R39" s="46">
        <v>1</v>
      </c>
      <c r="S39" s="33"/>
      <c r="T39" s="33"/>
      <c r="U39" s="33"/>
      <c r="V39" s="33"/>
      <c r="W39" s="8"/>
      <c r="X39" s="33">
        <v>1</v>
      </c>
      <c r="Y39" s="33">
        <v>4.05</v>
      </c>
      <c r="Z39" s="38">
        <f t="shared" si="40"/>
        <v>1.8221000000000001</v>
      </c>
      <c r="AA39" s="39">
        <f t="shared" si="41"/>
        <v>0.2</v>
      </c>
      <c r="AB39" s="39">
        <f t="shared" si="42"/>
        <v>0.40500000000000003</v>
      </c>
      <c r="AC39" s="37">
        <f t="shared" si="39"/>
        <v>2.4271000000000003</v>
      </c>
      <c r="AD39" s="4" t="s">
        <v>34</v>
      </c>
      <c r="AE39" s="65" t="s">
        <v>93</v>
      </c>
      <c r="AF39" s="8"/>
      <c r="AG39" s="72">
        <v>3</v>
      </c>
      <c r="AH39" s="57">
        <v>1</v>
      </c>
      <c r="AI39" s="57">
        <v>1.4</v>
      </c>
      <c r="AJ39" s="57"/>
      <c r="AK39" s="57"/>
      <c r="AL39" s="57"/>
      <c r="AM39" s="57"/>
      <c r="AN39" s="57">
        <v>1</v>
      </c>
      <c r="AO39" s="57"/>
      <c r="AP39" s="57"/>
      <c r="AQ39" s="57">
        <v>3.7</v>
      </c>
      <c r="AR39" s="57">
        <v>4.5</v>
      </c>
      <c r="AS39" s="57">
        <v>2</v>
      </c>
      <c r="AT39" s="57">
        <v>5</v>
      </c>
      <c r="AU39" s="58">
        <f t="shared" si="22"/>
        <v>5</v>
      </c>
      <c r="AV39" s="57">
        <v>5</v>
      </c>
      <c r="AW39" s="57">
        <v>5</v>
      </c>
      <c r="AX39" s="57">
        <v>5</v>
      </c>
      <c r="AY39" s="59">
        <f t="shared" si="23"/>
        <v>1</v>
      </c>
      <c r="AZ39" s="57">
        <v>1</v>
      </c>
      <c r="BA39" s="57"/>
      <c r="BB39" s="57"/>
      <c r="BC39" s="57"/>
      <c r="BD39" s="57"/>
      <c r="BE39" s="69"/>
      <c r="BF39" s="72">
        <v>2.25</v>
      </c>
      <c r="BG39" s="57">
        <v>3.9</v>
      </c>
      <c r="BH39" s="61">
        <f t="shared" si="24"/>
        <v>1.9319999999999999</v>
      </c>
      <c r="BI39" s="62">
        <f t="shared" si="25"/>
        <v>0.45</v>
      </c>
      <c r="BJ39" s="62">
        <f t="shared" si="26"/>
        <v>0.39</v>
      </c>
      <c r="BK39" s="63">
        <f t="shared" si="27"/>
        <v>2.7720000000000002</v>
      </c>
      <c r="BL39" s="75" t="s">
        <v>34</v>
      </c>
      <c r="BM39" s="65" t="s">
        <v>93</v>
      </c>
      <c r="BN39" s="8"/>
      <c r="BO39" s="57">
        <v>1</v>
      </c>
      <c r="BP39" s="57">
        <v>1</v>
      </c>
      <c r="BQ39" s="57">
        <v>1</v>
      </c>
      <c r="BR39" s="57"/>
      <c r="BS39" s="57"/>
      <c r="BT39" s="57"/>
      <c r="BU39" s="57">
        <v>2</v>
      </c>
      <c r="BV39" s="57">
        <v>1.2</v>
      </c>
      <c r="BW39" s="57"/>
      <c r="BX39" s="57">
        <v>4.2</v>
      </c>
      <c r="BY39" s="57">
        <v>4.33</v>
      </c>
      <c r="BZ39" s="57">
        <v>4.5</v>
      </c>
      <c r="CA39" s="57">
        <v>5</v>
      </c>
      <c r="CB39" s="58">
        <f t="shared" si="28"/>
        <v>1</v>
      </c>
      <c r="CC39" s="70">
        <v>1</v>
      </c>
      <c r="CD39" s="70">
        <v>1</v>
      </c>
      <c r="CE39" s="70">
        <v>1</v>
      </c>
      <c r="CF39" s="59">
        <f t="shared" si="29"/>
        <v>1</v>
      </c>
      <c r="CG39" s="57">
        <v>1</v>
      </c>
      <c r="CH39" s="57"/>
      <c r="CI39" s="57"/>
      <c r="CJ39" s="57"/>
      <c r="CK39" s="57"/>
      <c r="CL39" s="69"/>
      <c r="CM39" s="57">
        <v>3.5</v>
      </c>
      <c r="CN39" s="57">
        <v>3.5</v>
      </c>
      <c r="CO39" s="61">
        <f t="shared" si="17"/>
        <v>1.6691818181818183</v>
      </c>
      <c r="CP39" s="62">
        <f t="shared" si="30"/>
        <v>0.70000000000000007</v>
      </c>
      <c r="CQ39" s="62">
        <f t="shared" si="31"/>
        <v>0.35000000000000003</v>
      </c>
      <c r="CR39" s="89">
        <f t="shared" si="32"/>
        <v>2.7191818181818186</v>
      </c>
      <c r="CS39" s="91">
        <f t="shared" si="33"/>
        <v>2.6474027272727279</v>
      </c>
    </row>
    <row r="40" spans="1:97" ht="15.6" customHeight="1" x14ac:dyDescent="0.25">
      <c r="A40" s="4" t="s">
        <v>37</v>
      </c>
      <c r="B40" s="15" t="s">
        <v>70</v>
      </c>
      <c r="C40" s="8"/>
      <c r="D40" s="32">
        <v>3</v>
      </c>
      <c r="E40" s="33">
        <v>3</v>
      </c>
      <c r="F40" s="33">
        <v>2</v>
      </c>
      <c r="G40" s="45">
        <v>1</v>
      </c>
      <c r="H40" s="33"/>
      <c r="I40" s="33">
        <v>1.5</v>
      </c>
      <c r="J40" s="33">
        <v>1.33</v>
      </c>
      <c r="K40" s="33">
        <v>5</v>
      </c>
      <c r="L40" s="33">
        <v>5</v>
      </c>
      <c r="M40" s="34">
        <f t="shared" si="34"/>
        <v>5</v>
      </c>
      <c r="N40" s="33">
        <v>5</v>
      </c>
      <c r="O40" s="33">
        <v>5</v>
      </c>
      <c r="P40" s="33">
        <v>5</v>
      </c>
      <c r="Q40" s="36">
        <f t="shared" si="35"/>
        <v>5</v>
      </c>
      <c r="R40" s="33">
        <v>1</v>
      </c>
      <c r="S40" s="33">
        <v>1</v>
      </c>
      <c r="T40" s="33">
        <v>1</v>
      </c>
      <c r="U40" s="33">
        <v>1</v>
      </c>
      <c r="V40" s="46">
        <v>1</v>
      </c>
      <c r="W40" s="8"/>
      <c r="X40" s="33">
        <v>2.25</v>
      </c>
      <c r="Y40" s="33">
        <v>4.21</v>
      </c>
      <c r="Z40" s="38">
        <f t="shared" si="40"/>
        <v>2.2280999999999995</v>
      </c>
      <c r="AA40" s="39">
        <f t="shared" si="41"/>
        <v>0.45</v>
      </c>
      <c r="AB40" s="39">
        <f t="shared" si="42"/>
        <v>0.42100000000000004</v>
      </c>
      <c r="AC40" s="37">
        <f t="shared" si="39"/>
        <v>3.0991</v>
      </c>
      <c r="AD40" s="4" t="s">
        <v>35</v>
      </c>
      <c r="AE40" s="65" t="s">
        <v>70</v>
      </c>
      <c r="AF40" s="8"/>
      <c r="AG40" s="57">
        <v>3</v>
      </c>
      <c r="AH40" s="57">
        <v>2</v>
      </c>
      <c r="AI40" s="57">
        <v>2.2000000000000002</v>
      </c>
      <c r="AJ40" s="57"/>
      <c r="AK40" s="72">
        <v>0.3</v>
      </c>
      <c r="AL40" s="57"/>
      <c r="AM40" s="57"/>
      <c r="AN40" s="72">
        <v>3</v>
      </c>
      <c r="AO40" s="57"/>
      <c r="AP40" s="57"/>
      <c r="AQ40" s="57">
        <v>1</v>
      </c>
      <c r="AR40" s="57">
        <v>3.33</v>
      </c>
      <c r="AS40" s="57">
        <v>5</v>
      </c>
      <c r="AT40" s="57">
        <v>3</v>
      </c>
      <c r="AU40" s="58">
        <f t="shared" si="22"/>
        <v>2.5</v>
      </c>
      <c r="AV40" s="74">
        <v>4</v>
      </c>
      <c r="AW40" s="70">
        <v>1</v>
      </c>
      <c r="AX40" s="57">
        <v>2.5</v>
      </c>
      <c r="AY40" s="59">
        <f t="shared" si="23"/>
        <v>3</v>
      </c>
      <c r="AZ40" s="57">
        <v>1</v>
      </c>
      <c r="BA40" s="57">
        <v>1</v>
      </c>
      <c r="BB40" s="57">
        <v>1</v>
      </c>
      <c r="BC40" s="57"/>
      <c r="BD40" s="57"/>
      <c r="BE40" s="69"/>
      <c r="BF40" s="72">
        <v>2.25</v>
      </c>
      <c r="BG40" s="57">
        <v>3.82</v>
      </c>
      <c r="BH40" s="61">
        <f t="shared" si="24"/>
        <v>1.9620999999999997</v>
      </c>
      <c r="BI40" s="62">
        <f t="shared" si="25"/>
        <v>0.45</v>
      </c>
      <c r="BJ40" s="62">
        <f t="shared" si="26"/>
        <v>0.38200000000000001</v>
      </c>
      <c r="BK40" s="63">
        <f>(BH40+BI40+BJ40+AK40)</f>
        <v>3.0940999999999996</v>
      </c>
      <c r="BL40" s="75" t="s">
        <v>35</v>
      </c>
      <c r="BM40" s="65" t="s">
        <v>70</v>
      </c>
      <c r="BN40" s="8"/>
      <c r="BO40" s="57">
        <v>1</v>
      </c>
      <c r="BP40" s="57">
        <v>1</v>
      </c>
      <c r="BQ40" s="57">
        <v>1</v>
      </c>
      <c r="BR40" s="57"/>
      <c r="BS40" s="57"/>
      <c r="BT40" s="57"/>
      <c r="BU40" s="57">
        <v>1</v>
      </c>
      <c r="BV40" s="57">
        <v>1</v>
      </c>
      <c r="BW40" s="57"/>
      <c r="BX40" s="57">
        <v>1</v>
      </c>
      <c r="BY40" s="57">
        <v>1.1599999999999999</v>
      </c>
      <c r="BZ40" s="57">
        <v>1</v>
      </c>
      <c r="CA40" s="57">
        <v>5</v>
      </c>
      <c r="CB40" s="58">
        <f t="shared" si="28"/>
        <v>5</v>
      </c>
      <c r="CC40" s="57">
        <v>5</v>
      </c>
      <c r="CD40" s="57">
        <v>5</v>
      </c>
      <c r="CE40" s="57">
        <v>5</v>
      </c>
      <c r="CF40" s="59">
        <f t="shared" si="29"/>
        <v>5</v>
      </c>
      <c r="CG40" s="57">
        <v>1</v>
      </c>
      <c r="CH40" s="57">
        <v>1</v>
      </c>
      <c r="CI40" s="57">
        <v>1</v>
      </c>
      <c r="CJ40" s="57">
        <v>1</v>
      </c>
      <c r="CK40" s="57">
        <v>1</v>
      </c>
      <c r="CL40" s="69"/>
      <c r="CM40" s="57">
        <v>3.5</v>
      </c>
      <c r="CN40" s="57">
        <v>3.3</v>
      </c>
      <c r="CO40" s="61">
        <f t="shared" si="17"/>
        <v>1.4738181818181817</v>
      </c>
      <c r="CP40" s="62">
        <f t="shared" si="30"/>
        <v>0.70000000000000007</v>
      </c>
      <c r="CQ40" s="62">
        <f t="shared" si="31"/>
        <v>0.33</v>
      </c>
      <c r="CR40" s="89">
        <f t="shared" si="32"/>
        <v>2.5038181818181817</v>
      </c>
      <c r="CS40" s="91">
        <f t="shared" si="33"/>
        <v>2.8594872727272724</v>
      </c>
    </row>
    <row r="41" spans="1:97" ht="15.6" customHeight="1" x14ac:dyDescent="0.25">
      <c r="A41" s="4" t="s">
        <v>38</v>
      </c>
      <c r="B41" s="5" t="s">
        <v>79</v>
      </c>
      <c r="C41" s="8"/>
      <c r="D41" s="32">
        <v>3</v>
      </c>
      <c r="E41" s="33">
        <v>3.5</v>
      </c>
      <c r="F41" s="33">
        <v>2</v>
      </c>
      <c r="G41" s="45">
        <v>1</v>
      </c>
      <c r="H41" s="33"/>
      <c r="I41" s="33">
        <v>1.5</v>
      </c>
      <c r="J41" s="33">
        <v>3.33</v>
      </c>
      <c r="K41" s="32">
        <v>3</v>
      </c>
      <c r="L41" s="33">
        <v>5</v>
      </c>
      <c r="M41" s="34">
        <f t="shared" si="34"/>
        <v>1.5</v>
      </c>
      <c r="N41" s="35">
        <v>1</v>
      </c>
      <c r="O41" s="40">
        <v>2</v>
      </c>
      <c r="P41" s="33">
        <v>1.5</v>
      </c>
      <c r="Q41" s="36">
        <f t="shared" si="35"/>
        <v>3</v>
      </c>
      <c r="R41" s="33">
        <v>1</v>
      </c>
      <c r="S41" s="46">
        <v>1</v>
      </c>
      <c r="T41" s="46">
        <v>1</v>
      </c>
      <c r="U41" s="33"/>
      <c r="V41" s="33"/>
      <c r="W41" s="8"/>
      <c r="X41" s="33">
        <v>2.5</v>
      </c>
      <c r="Y41" s="33">
        <v>3.7</v>
      </c>
      <c r="Z41" s="38">
        <f t="shared" si="40"/>
        <v>1.8780999999999997</v>
      </c>
      <c r="AA41" s="39">
        <f t="shared" si="41"/>
        <v>0.5</v>
      </c>
      <c r="AB41" s="39">
        <f t="shared" si="42"/>
        <v>0.37000000000000005</v>
      </c>
      <c r="AC41" s="37">
        <f t="shared" si="39"/>
        <v>2.7481</v>
      </c>
      <c r="AD41" s="4" t="s">
        <v>36</v>
      </c>
      <c r="AE41" s="65" t="s">
        <v>79</v>
      </c>
      <c r="AF41" s="8"/>
      <c r="AG41" s="72">
        <v>3</v>
      </c>
      <c r="AH41" s="72">
        <v>3</v>
      </c>
      <c r="AI41" s="72">
        <v>3</v>
      </c>
      <c r="AJ41" s="57"/>
      <c r="AK41" s="57"/>
      <c r="AL41" s="57"/>
      <c r="AM41" s="57"/>
      <c r="AN41" s="72">
        <v>3</v>
      </c>
      <c r="AO41" s="57"/>
      <c r="AP41" s="57"/>
      <c r="AQ41" s="57">
        <v>3.5</v>
      </c>
      <c r="AR41" s="57">
        <v>4.83</v>
      </c>
      <c r="AS41" s="72">
        <v>3</v>
      </c>
      <c r="AT41" s="57">
        <v>4</v>
      </c>
      <c r="AU41" s="58">
        <f t="shared" si="22"/>
        <v>1</v>
      </c>
      <c r="AV41" s="57">
        <v>1</v>
      </c>
      <c r="AW41" s="70">
        <v>1</v>
      </c>
      <c r="AX41" s="57">
        <v>1</v>
      </c>
      <c r="AY41" s="59">
        <f t="shared" si="23"/>
        <v>3</v>
      </c>
      <c r="AZ41" s="57">
        <v>1</v>
      </c>
      <c r="BA41" s="57">
        <v>1</v>
      </c>
      <c r="BB41" s="57">
        <v>1</v>
      </c>
      <c r="BC41" s="57"/>
      <c r="BD41" s="57"/>
      <c r="BE41" s="69"/>
      <c r="BF41" s="72">
        <v>3.25</v>
      </c>
      <c r="BG41" s="57">
        <v>3.9</v>
      </c>
      <c r="BH41" s="61">
        <f t="shared" si="24"/>
        <v>2.1930999999999998</v>
      </c>
      <c r="BI41" s="62">
        <f t="shared" si="25"/>
        <v>0.65</v>
      </c>
      <c r="BJ41" s="62">
        <f t="shared" si="26"/>
        <v>0.39</v>
      </c>
      <c r="BK41" s="63">
        <f>(BH41+BI41+BJ41)</f>
        <v>3.2330999999999999</v>
      </c>
      <c r="BL41" s="75" t="s">
        <v>36</v>
      </c>
      <c r="BM41" s="65" t="s">
        <v>79</v>
      </c>
      <c r="BN41" s="8"/>
      <c r="BO41" s="57">
        <v>3.2</v>
      </c>
      <c r="BP41" s="57">
        <v>2.2000000000000002</v>
      </c>
      <c r="BQ41" s="72">
        <v>3</v>
      </c>
      <c r="BR41" s="57"/>
      <c r="BS41" s="57"/>
      <c r="BT41" s="57"/>
      <c r="BU41" s="57">
        <v>1.2</v>
      </c>
      <c r="BV41" s="57">
        <v>2.2000000000000002</v>
      </c>
      <c r="BW41" s="57"/>
      <c r="BX41" s="57">
        <v>4</v>
      </c>
      <c r="BY41" s="57">
        <v>4.5</v>
      </c>
      <c r="BZ41" s="57">
        <v>5</v>
      </c>
      <c r="CA41" s="57">
        <v>5</v>
      </c>
      <c r="CB41" s="58">
        <f t="shared" si="28"/>
        <v>1</v>
      </c>
      <c r="CC41" s="70">
        <v>1</v>
      </c>
      <c r="CD41" s="70">
        <v>1</v>
      </c>
      <c r="CE41" s="57">
        <v>1</v>
      </c>
      <c r="CF41" s="59">
        <f t="shared" si="29"/>
        <v>4</v>
      </c>
      <c r="CG41" s="57">
        <v>1</v>
      </c>
      <c r="CH41" s="57">
        <v>1</v>
      </c>
      <c r="CI41" s="57">
        <v>1</v>
      </c>
      <c r="CJ41" s="57">
        <v>1</v>
      </c>
      <c r="CK41" s="57"/>
      <c r="CL41" s="69"/>
      <c r="CM41" s="57">
        <v>3.75</v>
      </c>
      <c r="CN41" s="57">
        <v>3.5</v>
      </c>
      <c r="CO41" s="61">
        <f t="shared" si="17"/>
        <v>2.2463636363636366</v>
      </c>
      <c r="CP41" s="62">
        <f t="shared" si="30"/>
        <v>0.75</v>
      </c>
      <c r="CQ41" s="62">
        <f t="shared" si="31"/>
        <v>0.35000000000000003</v>
      </c>
      <c r="CR41" s="89">
        <f t="shared" si="32"/>
        <v>3.3463636363636367</v>
      </c>
      <c r="CS41" s="91">
        <f t="shared" si="33"/>
        <v>3.1329054545454547</v>
      </c>
    </row>
    <row r="42" spans="1:97" ht="15.6" customHeight="1" x14ac:dyDescent="0.25">
      <c r="A42" s="4" t="s">
        <v>39</v>
      </c>
      <c r="B42" s="5" t="s">
        <v>65</v>
      </c>
      <c r="C42" s="8"/>
      <c r="D42" s="32">
        <v>3</v>
      </c>
      <c r="E42" s="33">
        <v>4.5</v>
      </c>
      <c r="F42" s="33">
        <v>2</v>
      </c>
      <c r="G42" s="33">
        <v>2</v>
      </c>
      <c r="H42" s="33"/>
      <c r="I42" s="33">
        <v>3.6</v>
      </c>
      <c r="J42" s="33">
        <v>5</v>
      </c>
      <c r="K42" s="33">
        <v>5</v>
      </c>
      <c r="L42" s="33">
        <v>5</v>
      </c>
      <c r="M42" s="34">
        <f t="shared" si="34"/>
        <v>5</v>
      </c>
      <c r="N42" s="40">
        <v>5</v>
      </c>
      <c r="O42" s="40">
        <v>5</v>
      </c>
      <c r="P42" s="33">
        <v>5</v>
      </c>
      <c r="Q42" s="36">
        <f t="shared" si="35"/>
        <v>5</v>
      </c>
      <c r="R42" s="33">
        <v>1</v>
      </c>
      <c r="S42" s="33">
        <v>1</v>
      </c>
      <c r="T42" s="33">
        <v>1</v>
      </c>
      <c r="U42" s="46">
        <v>1</v>
      </c>
      <c r="V42" s="46">
        <v>1</v>
      </c>
      <c r="W42" s="8"/>
      <c r="X42" s="33">
        <v>1.75</v>
      </c>
      <c r="Y42" s="33">
        <v>4.9000000000000004</v>
      </c>
      <c r="Z42" s="38">
        <f t="shared" si="40"/>
        <v>2.8069999999999995</v>
      </c>
      <c r="AA42" s="39">
        <f t="shared" si="41"/>
        <v>0.35000000000000003</v>
      </c>
      <c r="AB42" s="39">
        <f t="shared" si="42"/>
        <v>0.49000000000000005</v>
      </c>
      <c r="AC42" s="37">
        <f t="shared" si="39"/>
        <v>3.6469999999999998</v>
      </c>
      <c r="AD42" s="4" t="s">
        <v>37</v>
      </c>
      <c r="AE42" s="65" t="s">
        <v>65</v>
      </c>
      <c r="AF42" s="8"/>
      <c r="AG42" s="57">
        <v>4</v>
      </c>
      <c r="AH42" s="72">
        <v>3</v>
      </c>
      <c r="AI42" s="57">
        <v>3</v>
      </c>
      <c r="AJ42" s="57"/>
      <c r="AK42" s="57"/>
      <c r="AL42" s="57"/>
      <c r="AM42" s="57"/>
      <c r="AN42" s="72">
        <v>3</v>
      </c>
      <c r="AO42" s="57"/>
      <c r="AP42" s="57"/>
      <c r="AQ42" s="57">
        <v>4.2</v>
      </c>
      <c r="AR42" s="57">
        <v>5</v>
      </c>
      <c r="AS42" s="57">
        <v>5</v>
      </c>
      <c r="AT42" s="57">
        <v>5</v>
      </c>
      <c r="AU42" s="58">
        <f t="shared" si="22"/>
        <v>5</v>
      </c>
      <c r="AV42" s="57">
        <v>5</v>
      </c>
      <c r="AW42" s="74">
        <v>5</v>
      </c>
      <c r="AX42" s="57">
        <v>5</v>
      </c>
      <c r="AY42" s="59">
        <f t="shared" si="23"/>
        <v>1</v>
      </c>
      <c r="AZ42" s="57">
        <v>1</v>
      </c>
      <c r="BA42" s="57"/>
      <c r="BB42" s="57"/>
      <c r="BC42" s="57"/>
      <c r="BD42" s="57"/>
      <c r="BE42" s="69"/>
      <c r="BF42" s="72">
        <v>4</v>
      </c>
      <c r="BG42" s="57">
        <v>4.7</v>
      </c>
      <c r="BH42" s="61">
        <f t="shared" si="24"/>
        <v>2.6739999999999999</v>
      </c>
      <c r="BI42" s="62">
        <f t="shared" si="25"/>
        <v>0.8</v>
      </c>
      <c r="BJ42" s="62">
        <f t="shared" si="26"/>
        <v>0.47000000000000003</v>
      </c>
      <c r="BK42" s="63">
        <f>(BH42+BI42+BJ42)</f>
        <v>3.9440000000000004</v>
      </c>
      <c r="BL42" s="75" t="s">
        <v>37</v>
      </c>
      <c r="BM42" s="65" t="s">
        <v>65</v>
      </c>
      <c r="BN42" s="8"/>
      <c r="BO42" s="57">
        <v>3</v>
      </c>
      <c r="BP42" s="72">
        <v>2</v>
      </c>
      <c r="BQ42" s="57">
        <v>3</v>
      </c>
      <c r="BR42" s="57"/>
      <c r="BS42" s="57"/>
      <c r="BT42" s="57"/>
      <c r="BU42" s="57">
        <v>2.2000000000000002</v>
      </c>
      <c r="BV42" s="72">
        <v>3</v>
      </c>
      <c r="BW42" s="57"/>
      <c r="BX42" s="57">
        <v>4.5</v>
      </c>
      <c r="BY42" s="57">
        <v>5</v>
      </c>
      <c r="BZ42" s="57">
        <v>5</v>
      </c>
      <c r="CA42" s="57">
        <v>5</v>
      </c>
      <c r="CB42" s="58">
        <f t="shared" si="28"/>
        <v>3.6666666666666665</v>
      </c>
      <c r="CC42" s="70">
        <v>5</v>
      </c>
      <c r="CD42" s="70">
        <v>1</v>
      </c>
      <c r="CE42" s="70">
        <v>5</v>
      </c>
      <c r="CF42" s="59">
        <f t="shared" si="29"/>
        <v>4</v>
      </c>
      <c r="CG42" s="57">
        <v>1</v>
      </c>
      <c r="CH42" s="57">
        <v>1</v>
      </c>
      <c r="CI42" s="57">
        <v>1</v>
      </c>
      <c r="CJ42" s="57">
        <v>1</v>
      </c>
      <c r="CK42" s="57"/>
      <c r="CL42" s="69"/>
      <c r="CM42" s="57">
        <v>4.5</v>
      </c>
      <c r="CN42" s="57">
        <v>4</v>
      </c>
      <c r="CO42" s="61">
        <f t="shared" si="17"/>
        <v>2.5687878787878788</v>
      </c>
      <c r="CP42" s="62">
        <f t="shared" si="30"/>
        <v>0.9</v>
      </c>
      <c r="CQ42" s="62">
        <f t="shared" si="31"/>
        <v>0.4</v>
      </c>
      <c r="CR42" s="89">
        <f t="shared" si="32"/>
        <v>3.8687878787878787</v>
      </c>
      <c r="CS42" s="91">
        <f t="shared" si="33"/>
        <v>3.8248151515151516</v>
      </c>
    </row>
    <row r="43" spans="1:97" ht="15.6" customHeight="1" x14ac:dyDescent="0.25">
      <c r="A43" s="14" t="s">
        <v>41</v>
      </c>
      <c r="B43" s="5" t="s">
        <v>81</v>
      </c>
      <c r="C43" s="8"/>
      <c r="D43" s="32">
        <v>3</v>
      </c>
      <c r="E43" s="33">
        <v>3.5</v>
      </c>
      <c r="F43" s="45">
        <v>1</v>
      </c>
      <c r="G43" s="45">
        <v>1</v>
      </c>
      <c r="H43" s="33"/>
      <c r="I43" s="33">
        <v>2</v>
      </c>
      <c r="J43" s="33">
        <v>1</v>
      </c>
      <c r="K43" s="33">
        <v>5</v>
      </c>
      <c r="L43" s="33">
        <v>5</v>
      </c>
      <c r="M43" s="34">
        <f t="shared" si="34"/>
        <v>1</v>
      </c>
      <c r="N43" s="33">
        <v>1</v>
      </c>
      <c r="O43" s="35">
        <v>1</v>
      </c>
      <c r="P43" s="33">
        <v>1</v>
      </c>
      <c r="Q43" s="36">
        <f t="shared" si="35"/>
        <v>1</v>
      </c>
      <c r="R43" s="46">
        <v>1</v>
      </c>
      <c r="S43" s="33"/>
      <c r="T43" s="33"/>
      <c r="U43" s="33"/>
      <c r="V43" s="33"/>
      <c r="W43" s="8"/>
      <c r="X43" s="33">
        <v>1.75</v>
      </c>
      <c r="Y43" s="33">
        <v>3.27</v>
      </c>
      <c r="Z43" s="38">
        <f t="shared" si="40"/>
        <v>1.645</v>
      </c>
      <c r="AA43" s="39">
        <f t="shared" si="41"/>
        <v>0.35000000000000003</v>
      </c>
      <c r="AB43" s="39">
        <f t="shared" si="42"/>
        <v>0.32700000000000001</v>
      </c>
      <c r="AC43" s="37">
        <f t="shared" si="39"/>
        <v>2.3220000000000001</v>
      </c>
      <c r="AD43" s="75" t="s">
        <v>38</v>
      </c>
      <c r="AE43" s="65" t="s">
        <v>81</v>
      </c>
      <c r="AF43" s="8"/>
      <c r="AG43" s="57">
        <v>1</v>
      </c>
      <c r="AH43" s="57">
        <v>1</v>
      </c>
      <c r="AI43" s="57">
        <v>1.4</v>
      </c>
      <c r="AJ43" s="57"/>
      <c r="AK43" s="57"/>
      <c r="AL43" s="57"/>
      <c r="AM43" s="57"/>
      <c r="AN43" s="57">
        <v>1</v>
      </c>
      <c r="AO43" s="57"/>
      <c r="AP43" s="57"/>
      <c r="AQ43" s="57">
        <v>1</v>
      </c>
      <c r="AR43" s="57">
        <v>1</v>
      </c>
      <c r="AS43" s="57">
        <v>1</v>
      </c>
      <c r="AT43" s="57">
        <v>1</v>
      </c>
      <c r="AU43" s="58">
        <f t="shared" si="22"/>
        <v>5</v>
      </c>
      <c r="AV43" s="57">
        <v>5</v>
      </c>
      <c r="AW43" s="57">
        <v>5</v>
      </c>
      <c r="AX43" s="57">
        <v>5</v>
      </c>
      <c r="AY43" s="59">
        <f t="shared" si="23"/>
        <v>1</v>
      </c>
      <c r="AZ43" s="80">
        <v>1</v>
      </c>
      <c r="BA43" s="57"/>
      <c r="BB43" s="57"/>
      <c r="BC43" s="57"/>
      <c r="BD43" s="57"/>
      <c r="BE43" s="69"/>
      <c r="BF43" s="57">
        <v>1</v>
      </c>
      <c r="BG43" s="57">
        <v>3</v>
      </c>
      <c r="BH43" s="61">
        <f t="shared" si="24"/>
        <v>1.008</v>
      </c>
      <c r="BI43" s="62">
        <f t="shared" si="25"/>
        <v>0.2</v>
      </c>
      <c r="BJ43" s="62">
        <f t="shared" si="26"/>
        <v>0.30000000000000004</v>
      </c>
      <c r="BK43" s="63">
        <f>(BH43+BI43+BJ43)</f>
        <v>1.508</v>
      </c>
      <c r="BL43" s="75" t="s">
        <v>38</v>
      </c>
      <c r="BM43" s="65" t="s">
        <v>81</v>
      </c>
      <c r="BN43" s="8"/>
      <c r="BO43" s="57">
        <v>2</v>
      </c>
      <c r="BP43" s="57">
        <v>1</v>
      </c>
      <c r="BQ43" s="57">
        <v>1</v>
      </c>
      <c r="BR43" s="57"/>
      <c r="BS43" s="57"/>
      <c r="BT43" s="57"/>
      <c r="BU43" s="57">
        <v>1</v>
      </c>
      <c r="BV43" s="57">
        <v>2.4</v>
      </c>
      <c r="BW43" s="57"/>
      <c r="BX43" s="57">
        <v>1</v>
      </c>
      <c r="BY43" s="57">
        <v>1.67</v>
      </c>
      <c r="BZ43" s="57">
        <v>3.8</v>
      </c>
      <c r="CA43" s="57">
        <v>5</v>
      </c>
      <c r="CB43" s="58">
        <f t="shared" si="28"/>
        <v>1</v>
      </c>
      <c r="CC43" s="70">
        <v>1</v>
      </c>
      <c r="CD43" s="70">
        <v>1</v>
      </c>
      <c r="CE43" s="57">
        <v>1</v>
      </c>
      <c r="CF43" s="59">
        <f t="shared" si="29"/>
        <v>1</v>
      </c>
      <c r="CG43" s="80">
        <v>1</v>
      </c>
      <c r="CH43" s="57"/>
      <c r="CI43" s="57"/>
      <c r="CJ43" s="57"/>
      <c r="CK43" s="57"/>
      <c r="CL43" s="69"/>
      <c r="CM43" s="57">
        <v>1</v>
      </c>
      <c r="CN43" s="57">
        <v>1</v>
      </c>
      <c r="CO43" s="61">
        <f t="shared" si="17"/>
        <v>1.3280909090909092</v>
      </c>
      <c r="CP43" s="62">
        <f t="shared" si="30"/>
        <v>0.2</v>
      </c>
      <c r="CQ43" s="62">
        <f t="shared" si="31"/>
        <v>0.1</v>
      </c>
      <c r="CR43" s="89">
        <f t="shared" si="32"/>
        <v>1.6280909090909093</v>
      </c>
      <c r="CS43" s="91">
        <f t="shared" si="33"/>
        <v>1.8002363636363636</v>
      </c>
    </row>
    <row r="44" spans="1:97" ht="15.6" customHeight="1" x14ac:dyDescent="0.2">
      <c r="A44" s="14" t="s">
        <v>42</v>
      </c>
      <c r="B44" s="5" t="s">
        <v>77</v>
      </c>
      <c r="C44" s="9"/>
      <c r="D44" s="32">
        <v>3</v>
      </c>
      <c r="E44" s="33">
        <v>4</v>
      </c>
      <c r="F44" s="45">
        <v>1</v>
      </c>
      <c r="G44" s="33">
        <v>2</v>
      </c>
      <c r="H44" s="33"/>
      <c r="I44" s="45">
        <v>1</v>
      </c>
      <c r="J44" s="33">
        <v>2.33</v>
      </c>
      <c r="K44" s="33">
        <v>5</v>
      </c>
      <c r="L44" s="33">
        <v>5</v>
      </c>
      <c r="M44" s="34">
        <f t="shared" si="34"/>
        <v>5</v>
      </c>
      <c r="N44" s="33">
        <v>5</v>
      </c>
      <c r="O44" s="33">
        <v>5</v>
      </c>
      <c r="P44" s="33">
        <v>5</v>
      </c>
      <c r="Q44" s="36">
        <f t="shared" si="35"/>
        <v>5</v>
      </c>
      <c r="R44" s="33">
        <v>1</v>
      </c>
      <c r="S44" s="33">
        <v>1</v>
      </c>
      <c r="T44" s="33">
        <v>1</v>
      </c>
      <c r="U44" s="33">
        <v>1</v>
      </c>
      <c r="V44" s="46">
        <v>1</v>
      </c>
      <c r="W44" s="9"/>
      <c r="X44" s="33">
        <v>2.25</v>
      </c>
      <c r="Y44" s="46">
        <v>2.2000000000000002</v>
      </c>
      <c r="Z44" s="38">
        <f t="shared" si="40"/>
        <v>2.3330999999999995</v>
      </c>
      <c r="AA44" s="39">
        <f t="shared" si="41"/>
        <v>0.45</v>
      </c>
      <c r="AB44" s="39">
        <f t="shared" si="42"/>
        <v>0.22000000000000003</v>
      </c>
      <c r="AC44" s="37">
        <f t="shared" si="39"/>
        <v>3.0030999999999999</v>
      </c>
      <c r="AD44" s="75" t="s">
        <v>39</v>
      </c>
      <c r="AE44" s="65" t="s">
        <v>77</v>
      </c>
      <c r="AF44" s="9"/>
      <c r="AG44" s="57">
        <v>3.6</v>
      </c>
      <c r="AH44" s="57">
        <v>1</v>
      </c>
      <c r="AI44" s="57">
        <v>3</v>
      </c>
      <c r="AJ44" s="57"/>
      <c r="AK44" s="57"/>
      <c r="AL44" s="57"/>
      <c r="AM44" s="57"/>
      <c r="AN44" s="57">
        <v>1.7</v>
      </c>
      <c r="AO44" s="57"/>
      <c r="AP44" s="57"/>
      <c r="AQ44" s="57">
        <v>1</v>
      </c>
      <c r="AR44" s="57">
        <v>3.33</v>
      </c>
      <c r="AS44" s="57">
        <v>5</v>
      </c>
      <c r="AT44" s="57">
        <v>4</v>
      </c>
      <c r="AU44" s="58">
        <f t="shared" si="22"/>
        <v>1</v>
      </c>
      <c r="AV44" s="57">
        <v>1</v>
      </c>
      <c r="AW44" s="70">
        <v>1</v>
      </c>
      <c r="AX44" s="57">
        <v>1</v>
      </c>
      <c r="AY44" s="59">
        <f t="shared" si="23"/>
        <v>3</v>
      </c>
      <c r="AZ44" s="57">
        <v>1</v>
      </c>
      <c r="BA44" s="57">
        <v>1</v>
      </c>
      <c r="BB44" s="57">
        <v>1</v>
      </c>
      <c r="BC44" s="57"/>
      <c r="BD44" s="57"/>
      <c r="BE44" s="68"/>
      <c r="BF44" s="72">
        <v>2.25</v>
      </c>
      <c r="BG44" s="57">
        <v>4</v>
      </c>
      <c r="BH44" s="61">
        <f t="shared" si="24"/>
        <v>1.8641000000000001</v>
      </c>
      <c r="BI44" s="62">
        <f t="shared" si="25"/>
        <v>0.45</v>
      </c>
      <c r="BJ44" s="62">
        <f t="shared" si="26"/>
        <v>0.4</v>
      </c>
      <c r="BK44" s="63">
        <f>(BH44+BI44+BJ44)</f>
        <v>2.7141000000000002</v>
      </c>
      <c r="BL44" s="75" t="s">
        <v>39</v>
      </c>
      <c r="BM44" s="65" t="s">
        <v>77</v>
      </c>
      <c r="BN44" s="9"/>
      <c r="BO44" s="57">
        <v>2</v>
      </c>
      <c r="BP44" s="57">
        <v>1</v>
      </c>
      <c r="BQ44" s="57">
        <v>2.4</v>
      </c>
      <c r="BR44" s="57"/>
      <c r="BS44" s="57"/>
      <c r="BT44" s="57"/>
      <c r="BU44" s="57">
        <v>1</v>
      </c>
      <c r="BV44" s="57">
        <v>1.4</v>
      </c>
      <c r="BW44" s="57"/>
      <c r="BX44" s="57">
        <v>4</v>
      </c>
      <c r="BY44" s="57">
        <v>2.67</v>
      </c>
      <c r="BZ44" s="57">
        <v>5</v>
      </c>
      <c r="CA44" s="57">
        <v>5</v>
      </c>
      <c r="CB44" s="58">
        <f t="shared" si="28"/>
        <v>1</v>
      </c>
      <c r="CC44" s="70">
        <v>1</v>
      </c>
      <c r="CD44" s="70">
        <v>1</v>
      </c>
      <c r="CE44" s="57">
        <v>1</v>
      </c>
      <c r="CF44" s="59">
        <f t="shared" si="29"/>
        <v>5</v>
      </c>
      <c r="CG44" s="57">
        <v>1</v>
      </c>
      <c r="CH44" s="57">
        <v>1</v>
      </c>
      <c r="CI44" s="57">
        <v>1</v>
      </c>
      <c r="CJ44" s="57">
        <v>1</v>
      </c>
      <c r="CK44" s="57">
        <v>1</v>
      </c>
      <c r="CL44" s="68"/>
      <c r="CM44" s="57">
        <v>3.5</v>
      </c>
      <c r="CN44" s="57">
        <v>3.7</v>
      </c>
      <c r="CO44" s="61">
        <f t="shared" si="17"/>
        <v>1.9389999999999998</v>
      </c>
      <c r="CP44" s="62">
        <f t="shared" si="30"/>
        <v>0.70000000000000007</v>
      </c>
      <c r="CQ44" s="62">
        <f t="shared" si="31"/>
        <v>0.37000000000000005</v>
      </c>
      <c r="CR44" s="89">
        <f t="shared" si="32"/>
        <v>3.0089999999999999</v>
      </c>
      <c r="CS44" s="91">
        <f t="shared" si="33"/>
        <v>2.9187599999999998</v>
      </c>
    </row>
    <row r="45" spans="1:97" ht="15.6" customHeight="1" x14ac:dyDescent="0.2">
      <c r="A45" s="14" t="s">
        <v>43</v>
      </c>
      <c r="B45" s="5" t="s">
        <v>64</v>
      </c>
      <c r="C45" s="7"/>
      <c r="D45" s="47">
        <v>3</v>
      </c>
      <c r="E45" s="33">
        <v>4.5</v>
      </c>
      <c r="F45" s="33">
        <v>2</v>
      </c>
      <c r="G45" s="33">
        <v>2</v>
      </c>
      <c r="H45" s="32">
        <v>0.3</v>
      </c>
      <c r="I45" s="33">
        <v>3.6</v>
      </c>
      <c r="J45" s="33">
        <v>4.33</v>
      </c>
      <c r="K45" s="33">
        <v>5</v>
      </c>
      <c r="L45" s="33">
        <v>5</v>
      </c>
      <c r="M45" s="34">
        <f t="shared" si="34"/>
        <v>2</v>
      </c>
      <c r="N45" s="33">
        <v>2</v>
      </c>
      <c r="O45" s="40">
        <v>2</v>
      </c>
      <c r="P45" s="33">
        <v>2</v>
      </c>
      <c r="Q45" s="36">
        <f t="shared" si="35"/>
        <v>5</v>
      </c>
      <c r="R45" s="33">
        <v>1</v>
      </c>
      <c r="S45" s="33">
        <v>1</v>
      </c>
      <c r="T45" s="33">
        <v>1</v>
      </c>
      <c r="U45" s="33">
        <v>1</v>
      </c>
      <c r="V45" s="33">
        <v>1</v>
      </c>
      <c r="W45" s="7"/>
      <c r="X45" s="33">
        <v>1.25</v>
      </c>
      <c r="Y45" s="33">
        <v>4.95</v>
      </c>
      <c r="Z45" s="38">
        <f t="shared" si="40"/>
        <v>2.5500999999999996</v>
      </c>
      <c r="AA45" s="39">
        <f t="shared" si="41"/>
        <v>0.25</v>
      </c>
      <c r="AB45" s="39">
        <f t="shared" si="42"/>
        <v>0.49500000000000005</v>
      </c>
      <c r="AC45" s="37">
        <f>(Z45+AA45+AB45+H45)</f>
        <v>3.5950999999999995</v>
      </c>
      <c r="AD45" s="76" t="s">
        <v>41</v>
      </c>
      <c r="AE45" s="65" t="s">
        <v>64</v>
      </c>
      <c r="AF45" s="7"/>
      <c r="AG45" s="61">
        <v>4</v>
      </c>
      <c r="AH45" s="57">
        <v>3</v>
      </c>
      <c r="AI45" s="72">
        <v>3</v>
      </c>
      <c r="AJ45" s="57"/>
      <c r="AK45" s="57"/>
      <c r="AL45" s="57"/>
      <c r="AM45" s="57"/>
      <c r="AN45" s="72">
        <v>3</v>
      </c>
      <c r="AO45" s="57"/>
      <c r="AP45" s="57"/>
      <c r="AQ45" s="57">
        <v>4.2</v>
      </c>
      <c r="AR45" s="57">
        <v>5</v>
      </c>
      <c r="AS45" s="57">
        <v>4</v>
      </c>
      <c r="AT45" s="57">
        <v>5</v>
      </c>
      <c r="AU45" s="58">
        <f t="shared" si="22"/>
        <v>5</v>
      </c>
      <c r="AV45" s="57">
        <v>5</v>
      </c>
      <c r="AW45" s="57">
        <v>5</v>
      </c>
      <c r="AX45" s="57">
        <v>5</v>
      </c>
      <c r="AY45" s="59">
        <f t="shared" si="23"/>
        <v>3</v>
      </c>
      <c r="AZ45" s="57">
        <v>1</v>
      </c>
      <c r="BA45" s="57">
        <v>1</v>
      </c>
      <c r="BB45" s="57">
        <v>1</v>
      </c>
      <c r="BC45" s="57"/>
      <c r="BD45" s="57"/>
      <c r="BE45" s="68"/>
      <c r="BF45" s="72">
        <v>2.5</v>
      </c>
      <c r="BG45" s="57">
        <v>4.8</v>
      </c>
      <c r="BH45" s="61">
        <f t="shared" si="24"/>
        <v>2.7440000000000002</v>
      </c>
      <c r="BI45" s="62">
        <f t="shared" si="25"/>
        <v>0.5</v>
      </c>
      <c r="BJ45" s="62">
        <f t="shared" si="26"/>
        <v>0.48</v>
      </c>
      <c r="BK45" s="63">
        <f>(BH45+BI45+BJ45+AL45)</f>
        <v>3.7240000000000002</v>
      </c>
      <c r="BL45" s="76" t="s">
        <v>41</v>
      </c>
      <c r="BM45" s="65" t="s">
        <v>64</v>
      </c>
      <c r="BN45" s="7"/>
      <c r="BO45" s="57">
        <v>3.8</v>
      </c>
      <c r="BP45" s="57">
        <v>3</v>
      </c>
      <c r="BQ45" s="57">
        <v>1</v>
      </c>
      <c r="BR45" s="57"/>
      <c r="BS45" s="57"/>
      <c r="BT45" s="57"/>
      <c r="BU45" s="57">
        <v>1</v>
      </c>
      <c r="BV45" s="57">
        <v>3.4</v>
      </c>
      <c r="BW45" s="57"/>
      <c r="BX45" s="57">
        <v>4.5</v>
      </c>
      <c r="BY45" s="57">
        <v>4</v>
      </c>
      <c r="BZ45" s="57">
        <v>5</v>
      </c>
      <c r="CA45" s="57">
        <v>5</v>
      </c>
      <c r="CB45" s="58">
        <f t="shared" si="28"/>
        <v>3</v>
      </c>
      <c r="CC45" s="70">
        <v>3</v>
      </c>
      <c r="CD45" s="70">
        <v>5</v>
      </c>
      <c r="CE45" s="70">
        <v>1</v>
      </c>
      <c r="CF45" s="59">
        <f t="shared" si="29"/>
        <v>4</v>
      </c>
      <c r="CG45" s="57">
        <v>1</v>
      </c>
      <c r="CH45" s="57">
        <v>1</v>
      </c>
      <c r="CI45" s="57">
        <v>1</v>
      </c>
      <c r="CJ45" s="57">
        <v>1</v>
      </c>
      <c r="CK45" s="57"/>
      <c r="CL45" s="68"/>
      <c r="CM45" s="57">
        <v>3.5</v>
      </c>
      <c r="CN45" s="57">
        <v>4</v>
      </c>
      <c r="CO45" s="61">
        <f t="shared" si="17"/>
        <v>2.3990909090909094</v>
      </c>
      <c r="CP45" s="62">
        <f t="shared" si="30"/>
        <v>0.70000000000000007</v>
      </c>
      <c r="CQ45" s="62">
        <f t="shared" si="31"/>
        <v>0.4</v>
      </c>
      <c r="CR45" s="89">
        <f>(CO45+CP45+CQ45+BS45)</f>
        <v>3.4990909090909095</v>
      </c>
      <c r="CS45" s="91">
        <f t="shared" si="33"/>
        <v>3.5953663636363635</v>
      </c>
    </row>
    <row r="46" spans="1:97" ht="15.6" customHeight="1" x14ac:dyDescent="0.2">
      <c r="A46" s="5" t="s">
        <v>101</v>
      </c>
      <c r="B46" s="5" t="s">
        <v>69</v>
      </c>
      <c r="C46" s="7"/>
      <c r="D46" s="32">
        <v>3</v>
      </c>
      <c r="E46" s="33">
        <v>4.5</v>
      </c>
      <c r="F46" s="33">
        <v>3</v>
      </c>
      <c r="G46" s="33">
        <v>2</v>
      </c>
      <c r="H46" s="33"/>
      <c r="I46" s="33">
        <v>3.8</v>
      </c>
      <c r="J46" s="33">
        <v>4.33</v>
      </c>
      <c r="K46" s="33">
        <v>5</v>
      </c>
      <c r="L46" s="33">
        <v>5</v>
      </c>
      <c r="M46" s="34">
        <f t="shared" si="34"/>
        <v>1.3333333333333333</v>
      </c>
      <c r="N46" s="40">
        <v>2</v>
      </c>
      <c r="O46" s="40">
        <v>1</v>
      </c>
      <c r="P46" s="40">
        <v>1</v>
      </c>
      <c r="Q46" s="36">
        <f t="shared" si="35"/>
        <v>3</v>
      </c>
      <c r="R46" s="33">
        <v>1</v>
      </c>
      <c r="S46" s="33">
        <v>1</v>
      </c>
      <c r="T46" s="46">
        <v>1</v>
      </c>
      <c r="U46" s="33"/>
      <c r="V46" s="33"/>
      <c r="W46" s="7"/>
      <c r="X46" s="33">
        <v>2.75</v>
      </c>
      <c r="Y46" s="33">
        <v>5</v>
      </c>
      <c r="Z46" s="38">
        <f t="shared" si="40"/>
        <v>2.4474333333333336</v>
      </c>
      <c r="AA46" s="39">
        <f t="shared" si="41"/>
        <v>0.55000000000000004</v>
      </c>
      <c r="AB46" s="39">
        <f t="shared" si="42"/>
        <v>0.5</v>
      </c>
      <c r="AC46" s="37">
        <f>(Z46+AA46+AB46)</f>
        <v>3.4974333333333334</v>
      </c>
      <c r="AD46" s="76" t="s">
        <v>42</v>
      </c>
      <c r="AE46" s="65" t="s">
        <v>69</v>
      </c>
      <c r="AF46" s="7"/>
      <c r="AG46" s="72">
        <v>3</v>
      </c>
      <c r="AH46" s="72">
        <v>3</v>
      </c>
      <c r="AI46" s="57">
        <v>3</v>
      </c>
      <c r="AJ46" s="57"/>
      <c r="AK46" s="57"/>
      <c r="AL46" s="57"/>
      <c r="AM46" s="57"/>
      <c r="AN46" s="57">
        <v>3</v>
      </c>
      <c r="AO46" s="57"/>
      <c r="AP46" s="57"/>
      <c r="AQ46" s="57">
        <v>4.2</v>
      </c>
      <c r="AR46" s="57">
        <v>5</v>
      </c>
      <c r="AS46" s="57">
        <v>5</v>
      </c>
      <c r="AT46" s="57">
        <v>5</v>
      </c>
      <c r="AU46" s="58">
        <f t="shared" si="22"/>
        <v>1</v>
      </c>
      <c r="AV46" s="57">
        <v>1</v>
      </c>
      <c r="AW46" s="70">
        <v>1</v>
      </c>
      <c r="AX46" s="57">
        <v>1</v>
      </c>
      <c r="AY46" s="59">
        <f t="shared" si="23"/>
        <v>1</v>
      </c>
      <c r="AZ46" s="57">
        <v>1</v>
      </c>
      <c r="BA46" s="57"/>
      <c r="BB46" s="57"/>
      <c r="BC46" s="57"/>
      <c r="BD46" s="57"/>
      <c r="BE46" s="68"/>
      <c r="BF46" s="72">
        <v>3</v>
      </c>
      <c r="BG46" s="57">
        <v>4.95</v>
      </c>
      <c r="BH46" s="61">
        <f t="shared" si="24"/>
        <v>2.3239999999999998</v>
      </c>
      <c r="BI46" s="62">
        <f t="shared" si="25"/>
        <v>0.60000000000000009</v>
      </c>
      <c r="BJ46" s="62">
        <f t="shared" si="26"/>
        <v>0.49500000000000005</v>
      </c>
      <c r="BK46" s="63">
        <f>(BH46+BI46+BJ46)</f>
        <v>3.419</v>
      </c>
      <c r="BL46" s="76" t="s">
        <v>42</v>
      </c>
      <c r="BM46" s="65" t="s">
        <v>69</v>
      </c>
      <c r="BN46" s="7"/>
      <c r="BO46" s="57">
        <v>3.8</v>
      </c>
      <c r="BP46" s="72">
        <v>2</v>
      </c>
      <c r="BQ46" s="57">
        <v>1</v>
      </c>
      <c r="BR46" s="57"/>
      <c r="BS46" s="57"/>
      <c r="BT46" s="57"/>
      <c r="BU46" s="57">
        <v>2.4</v>
      </c>
      <c r="BV46" s="57">
        <v>1</v>
      </c>
      <c r="BW46" s="57"/>
      <c r="BX46" s="57">
        <v>4.5</v>
      </c>
      <c r="BY46" s="57">
        <v>4.33</v>
      </c>
      <c r="BZ46" s="57">
        <v>1</v>
      </c>
      <c r="CA46" s="57">
        <v>5</v>
      </c>
      <c r="CB46" s="58">
        <f t="shared" si="28"/>
        <v>1</v>
      </c>
      <c r="CC46" s="57">
        <v>1</v>
      </c>
      <c r="CD46" s="70">
        <v>1</v>
      </c>
      <c r="CE46" s="57">
        <v>1</v>
      </c>
      <c r="CF46" s="59">
        <f t="shared" si="29"/>
        <v>1</v>
      </c>
      <c r="CG46" s="57">
        <v>1</v>
      </c>
      <c r="CH46" s="57"/>
      <c r="CI46" s="57"/>
      <c r="CJ46" s="57"/>
      <c r="CK46" s="57"/>
      <c r="CL46" s="68"/>
      <c r="CM46" s="57">
        <v>5</v>
      </c>
      <c r="CN46" s="57">
        <v>4.8</v>
      </c>
      <c r="CO46" s="61">
        <f t="shared" si="17"/>
        <v>1.7200909090909091</v>
      </c>
      <c r="CP46" s="62">
        <f t="shared" si="30"/>
        <v>1</v>
      </c>
      <c r="CQ46" s="62">
        <f t="shared" si="31"/>
        <v>0.48</v>
      </c>
      <c r="CR46" s="89">
        <f>(CO46+CP46+CQ46)</f>
        <v>3.2000909090909091</v>
      </c>
      <c r="CS46" s="91">
        <f t="shared" si="33"/>
        <v>3.3549663636363638</v>
      </c>
    </row>
    <row r="47" spans="1:97" ht="15.6" customHeight="1" x14ac:dyDescent="0.2">
      <c r="A47" s="5" t="s">
        <v>127</v>
      </c>
      <c r="B47" s="15" t="s">
        <v>80</v>
      </c>
      <c r="C47" s="7"/>
      <c r="D47" s="32">
        <v>3</v>
      </c>
      <c r="E47" s="33">
        <v>3.5</v>
      </c>
      <c r="F47" s="33">
        <v>2</v>
      </c>
      <c r="G47" s="45">
        <v>1</v>
      </c>
      <c r="H47" s="33"/>
      <c r="I47" s="33">
        <v>1.5</v>
      </c>
      <c r="J47" s="33">
        <v>4.33</v>
      </c>
      <c r="K47" s="33">
        <v>5</v>
      </c>
      <c r="L47" s="33">
        <v>5</v>
      </c>
      <c r="M47" s="34">
        <f t="shared" si="34"/>
        <v>1.75</v>
      </c>
      <c r="N47" s="40">
        <v>2.5</v>
      </c>
      <c r="O47" s="40">
        <v>1</v>
      </c>
      <c r="P47" s="33">
        <v>1.75</v>
      </c>
      <c r="Q47" s="36">
        <f t="shared" si="35"/>
        <v>3</v>
      </c>
      <c r="R47" s="33">
        <v>1</v>
      </c>
      <c r="S47" s="33">
        <v>1</v>
      </c>
      <c r="T47" s="46">
        <v>1</v>
      </c>
      <c r="U47" s="33"/>
      <c r="V47" s="33"/>
      <c r="W47" s="7"/>
      <c r="X47" s="33">
        <v>1.5</v>
      </c>
      <c r="Y47" s="33">
        <v>3.85</v>
      </c>
      <c r="Z47" s="38">
        <f t="shared" si="40"/>
        <v>2.1055999999999999</v>
      </c>
      <c r="AA47" s="39">
        <f t="shared" si="41"/>
        <v>0.30000000000000004</v>
      </c>
      <c r="AB47" s="39">
        <f t="shared" si="42"/>
        <v>0.38500000000000001</v>
      </c>
      <c r="AC47" s="37">
        <f>(Z47+AA47+AB47)</f>
        <v>2.7905999999999995</v>
      </c>
      <c r="AD47" s="76" t="s">
        <v>43</v>
      </c>
      <c r="AE47" s="65" t="s">
        <v>80</v>
      </c>
      <c r="AF47" s="7"/>
      <c r="AG47" s="57">
        <v>4</v>
      </c>
      <c r="AH47" s="72">
        <v>3</v>
      </c>
      <c r="AI47" s="57">
        <v>3</v>
      </c>
      <c r="AJ47" s="57"/>
      <c r="AK47" s="57"/>
      <c r="AL47" s="57"/>
      <c r="AM47" s="57"/>
      <c r="AN47" s="72">
        <v>3</v>
      </c>
      <c r="AO47" s="57"/>
      <c r="AP47" s="57"/>
      <c r="AQ47" s="57">
        <v>3.5</v>
      </c>
      <c r="AR47" s="57">
        <v>5</v>
      </c>
      <c r="AS47" s="57">
        <v>5</v>
      </c>
      <c r="AT47" s="57">
        <v>5</v>
      </c>
      <c r="AU47" s="58">
        <f t="shared" si="22"/>
        <v>1</v>
      </c>
      <c r="AV47" s="57">
        <v>1</v>
      </c>
      <c r="AW47" s="74">
        <v>1</v>
      </c>
      <c r="AX47" s="57">
        <v>1</v>
      </c>
      <c r="AY47" s="59">
        <f t="shared" si="23"/>
        <v>1</v>
      </c>
      <c r="AZ47" s="57">
        <v>1</v>
      </c>
      <c r="BA47" s="57"/>
      <c r="BB47" s="57"/>
      <c r="BC47" s="57"/>
      <c r="BD47" s="57"/>
      <c r="BE47" s="68"/>
      <c r="BF47" s="72">
        <v>2.5</v>
      </c>
      <c r="BG47" s="57">
        <v>4.2</v>
      </c>
      <c r="BH47" s="61">
        <f t="shared" si="24"/>
        <v>2.3449999999999998</v>
      </c>
      <c r="BI47" s="62">
        <f t="shared" si="25"/>
        <v>0.5</v>
      </c>
      <c r="BJ47" s="62">
        <f t="shared" si="26"/>
        <v>0.42000000000000004</v>
      </c>
      <c r="BK47" s="63">
        <f>(BH47+BI47+BJ47)</f>
        <v>3.2649999999999997</v>
      </c>
      <c r="BL47" s="76" t="s">
        <v>43</v>
      </c>
      <c r="BM47" s="65" t="s">
        <v>80</v>
      </c>
      <c r="BN47" s="7"/>
      <c r="BO47" s="57">
        <v>3.2</v>
      </c>
      <c r="BP47" s="72">
        <v>2.5</v>
      </c>
      <c r="BQ47" s="72">
        <v>3</v>
      </c>
      <c r="BR47" s="57"/>
      <c r="BS47" s="57"/>
      <c r="BT47" s="57"/>
      <c r="BU47" s="57">
        <v>1</v>
      </c>
      <c r="BV47" s="57">
        <v>1.2</v>
      </c>
      <c r="BW47" s="57"/>
      <c r="BX47" s="57">
        <v>4</v>
      </c>
      <c r="BY47" s="57">
        <v>2.67</v>
      </c>
      <c r="BZ47" s="57">
        <v>4.7</v>
      </c>
      <c r="CA47" s="57">
        <v>5</v>
      </c>
      <c r="CB47" s="58">
        <f t="shared" si="28"/>
        <v>1</v>
      </c>
      <c r="CC47" s="57">
        <v>1</v>
      </c>
      <c r="CD47" s="74">
        <v>1</v>
      </c>
      <c r="CE47" s="57">
        <v>1</v>
      </c>
      <c r="CF47" s="59">
        <f t="shared" si="29"/>
        <v>1</v>
      </c>
      <c r="CG47" s="57">
        <v>1</v>
      </c>
      <c r="CH47" s="57"/>
      <c r="CI47" s="57"/>
      <c r="CJ47" s="57"/>
      <c r="CK47" s="57"/>
      <c r="CL47" s="68"/>
      <c r="CM47" s="57">
        <v>3.5</v>
      </c>
      <c r="CN47" s="57">
        <v>3.5</v>
      </c>
      <c r="CO47" s="61">
        <f t="shared" si="17"/>
        <v>1.8626363636363634</v>
      </c>
      <c r="CP47" s="62">
        <f t="shared" si="30"/>
        <v>0.70000000000000007</v>
      </c>
      <c r="CQ47" s="62">
        <f t="shared" si="31"/>
        <v>0.35000000000000003</v>
      </c>
      <c r="CR47" s="89">
        <f>(CO47+CP47+CQ47)</f>
        <v>2.9126363636363637</v>
      </c>
      <c r="CS47" s="91">
        <f t="shared" si="33"/>
        <v>2.981734545454545</v>
      </c>
    </row>
    <row r="48" spans="1:97" ht="15.6" customHeight="1" x14ac:dyDescent="0.2">
      <c r="A48" s="4" t="s">
        <v>129</v>
      </c>
      <c r="B48" s="5" t="s">
        <v>97</v>
      </c>
      <c r="C48" s="7"/>
      <c r="D48" s="32">
        <v>3</v>
      </c>
      <c r="E48" s="33">
        <v>3.5</v>
      </c>
      <c r="F48" s="45">
        <v>1</v>
      </c>
      <c r="G48" s="45">
        <v>1</v>
      </c>
      <c r="H48" s="33"/>
      <c r="I48" s="33">
        <v>2.5</v>
      </c>
      <c r="J48" s="33">
        <v>5</v>
      </c>
      <c r="K48" s="32">
        <v>1</v>
      </c>
      <c r="L48" s="33">
        <v>5</v>
      </c>
      <c r="M48" s="34">
        <f t="shared" si="34"/>
        <v>1</v>
      </c>
      <c r="N48" s="33">
        <v>1</v>
      </c>
      <c r="O48" s="40">
        <v>1</v>
      </c>
      <c r="P48" s="33">
        <v>1</v>
      </c>
      <c r="Q48" s="36">
        <f t="shared" si="35"/>
        <v>1</v>
      </c>
      <c r="R48" s="46">
        <v>1</v>
      </c>
      <c r="S48" s="33"/>
      <c r="T48" s="33"/>
      <c r="U48" s="33"/>
      <c r="V48" s="33"/>
      <c r="W48" s="7"/>
      <c r="X48" s="33">
        <v>1.5</v>
      </c>
      <c r="Y48" s="33">
        <v>4.0999999999999996</v>
      </c>
      <c r="Z48" s="38">
        <f t="shared" si="40"/>
        <v>1.68</v>
      </c>
      <c r="AA48" s="39">
        <f t="shared" si="41"/>
        <v>0.30000000000000004</v>
      </c>
      <c r="AB48" s="39">
        <f t="shared" si="42"/>
        <v>0.41</v>
      </c>
      <c r="AC48" s="37">
        <f>(Z48+AA48+AB48)</f>
        <v>2.39</v>
      </c>
      <c r="AD48" s="15" t="s">
        <v>101</v>
      </c>
      <c r="AE48" s="65" t="s">
        <v>97</v>
      </c>
      <c r="AF48" s="7"/>
      <c r="AG48" s="72">
        <v>3</v>
      </c>
      <c r="AH48" s="57">
        <v>1</v>
      </c>
      <c r="AI48" s="57">
        <v>1</v>
      </c>
      <c r="AJ48" s="57"/>
      <c r="AK48" s="57"/>
      <c r="AL48" s="57"/>
      <c r="AM48" s="57"/>
      <c r="AN48" s="57">
        <v>1</v>
      </c>
      <c r="AO48" s="57"/>
      <c r="AP48" s="57"/>
      <c r="AQ48" s="57">
        <v>3.5</v>
      </c>
      <c r="AR48" s="57">
        <v>4.33</v>
      </c>
      <c r="AS48" s="57">
        <v>2</v>
      </c>
      <c r="AT48" s="57">
        <v>5</v>
      </c>
      <c r="AU48" s="58">
        <f t="shared" si="22"/>
        <v>5</v>
      </c>
      <c r="AV48" s="57">
        <v>5</v>
      </c>
      <c r="AW48" s="57">
        <v>5</v>
      </c>
      <c r="AX48" s="57">
        <v>5</v>
      </c>
      <c r="AY48" s="59">
        <f t="shared" si="23"/>
        <v>1</v>
      </c>
      <c r="AZ48" s="80">
        <v>1</v>
      </c>
      <c r="BA48" s="57"/>
      <c r="BB48" s="57"/>
      <c r="BC48" s="57"/>
      <c r="BD48" s="57"/>
      <c r="BE48" s="68"/>
      <c r="BF48" s="57">
        <v>1.75</v>
      </c>
      <c r="BG48" s="57">
        <v>3.18</v>
      </c>
      <c r="BH48" s="61">
        <f t="shared" si="24"/>
        <v>1.8780999999999997</v>
      </c>
      <c r="BI48" s="62">
        <f t="shared" si="25"/>
        <v>0.35000000000000003</v>
      </c>
      <c r="BJ48" s="62">
        <f t="shared" si="26"/>
        <v>0.31800000000000006</v>
      </c>
      <c r="BK48" s="63">
        <f>(BH48+BI48+BJ48)</f>
        <v>2.5460999999999996</v>
      </c>
      <c r="BL48" s="15" t="s">
        <v>101</v>
      </c>
      <c r="BM48" s="65" t="s">
        <v>97</v>
      </c>
      <c r="BN48" s="7"/>
      <c r="BO48" s="57" t="s">
        <v>109</v>
      </c>
      <c r="BP48" s="57" t="s">
        <v>109</v>
      </c>
      <c r="BQ48" s="57" t="s">
        <v>109</v>
      </c>
      <c r="BR48" s="57" t="s">
        <v>109</v>
      </c>
      <c r="BS48" s="57" t="s">
        <v>109</v>
      </c>
      <c r="BT48" s="57" t="s">
        <v>109</v>
      </c>
      <c r="BU48" s="57" t="s">
        <v>109</v>
      </c>
      <c r="BV48" s="57" t="s">
        <v>109</v>
      </c>
      <c r="BW48" s="57" t="s">
        <v>109</v>
      </c>
      <c r="BX48" s="57" t="s">
        <v>109</v>
      </c>
      <c r="BY48" s="57" t="s">
        <v>109</v>
      </c>
      <c r="BZ48" s="57" t="s">
        <v>109</v>
      </c>
      <c r="CA48" s="57" t="s">
        <v>109</v>
      </c>
      <c r="CB48" s="58" t="e">
        <f t="shared" si="28"/>
        <v>#VALUE!</v>
      </c>
      <c r="CC48" s="57" t="s">
        <v>109</v>
      </c>
      <c r="CD48" s="57" t="s">
        <v>109</v>
      </c>
      <c r="CE48" s="57" t="s">
        <v>109</v>
      </c>
      <c r="CF48" s="59" t="e">
        <f t="shared" si="29"/>
        <v>#VALUE!</v>
      </c>
      <c r="CG48" s="57" t="s">
        <v>109</v>
      </c>
      <c r="CH48" s="57" t="s">
        <v>109</v>
      </c>
      <c r="CI48" s="57" t="s">
        <v>109</v>
      </c>
      <c r="CJ48" s="57" t="s">
        <v>109</v>
      </c>
      <c r="CK48" s="57" t="s">
        <v>109</v>
      </c>
      <c r="CL48" s="68"/>
      <c r="CM48" s="57" t="s">
        <v>109</v>
      </c>
      <c r="CN48" s="57" t="s">
        <v>109</v>
      </c>
      <c r="CO48" s="61" t="e">
        <f t="shared" si="17"/>
        <v>#VALUE!</v>
      </c>
      <c r="CP48" s="62" t="e">
        <f t="shared" si="30"/>
        <v>#VALUE!</v>
      </c>
      <c r="CQ48" s="62" t="e">
        <f t="shared" si="31"/>
        <v>#VALUE!</v>
      </c>
      <c r="CR48" s="89" t="e">
        <f>(CO48+CP48+CQ48)</f>
        <v>#VALUE!</v>
      </c>
      <c r="CS48" s="91" t="e">
        <f t="shared" si="33"/>
        <v>#VALUE!</v>
      </c>
    </row>
    <row r="49" spans="1:97" x14ac:dyDescent="0.2">
      <c r="A49" s="5" t="s">
        <v>155</v>
      </c>
      <c r="B49" s="5" t="s">
        <v>67</v>
      </c>
      <c r="C49" s="7"/>
      <c r="D49" s="32">
        <v>3</v>
      </c>
      <c r="E49" s="33">
        <v>4.3</v>
      </c>
      <c r="F49" s="33">
        <v>1.5</v>
      </c>
      <c r="G49" s="45">
        <v>1</v>
      </c>
      <c r="H49" s="33"/>
      <c r="I49" s="33">
        <v>2.6</v>
      </c>
      <c r="J49" s="33">
        <v>5</v>
      </c>
      <c r="K49" s="33">
        <v>5</v>
      </c>
      <c r="L49" s="33">
        <v>5</v>
      </c>
      <c r="M49" s="34">
        <f t="shared" si="34"/>
        <v>1</v>
      </c>
      <c r="N49" s="33">
        <v>1</v>
      </c>
      <c r="O49" s="40">
        <v>1</v>
      </c>
      <c r="P49" s="33">
        <v>1</v>
      </c>
      <c r="Q49" s="36">
        <f t="shared" si="35"/>
        <v>4</v>
      </c>
      <c r="R49" s="33">
        <v>1</v>
      </c>
      <c r="S49" s="33">
        <v>1</v>
      </c>
      <c r="T49" s="46">
        <v>1</v>
      </c>
      <c r="U49" s="46">
        <v>1</v>
      </c>
      <c r="V49" s="33"/>
      <c r="W49" s="7"/>
      <c r="X49" s="33">
        <v>2.25</v>
      </c>
      <c r="Y49" s="33">
        <v>4.2</v>
      </c>
      <c r="Z49" s="38">
        <f t="shared" si="40"/>
        <v>2.2679999999999998</v>
      </c>
      <c r="AA49" s="39">
        <f t="shared" si="41"/>
        <v>0.45</v>
      </c>
      <c r="AB49" s="39">
        <f t="shared" si="42"/>
        <v>0.42000000000000004</v>
      </c>
      <c r="AC49" s="37">
        <f>(Z49+AA49+AB49)</f>
        <v>3.1379999999999999</v>
      </c>
      <c r="AD49" s="15" t="s">
        <v>127</v>
      </c>
      <c r="AE49" s="65" t="s">
        <v>67</v>
      </c>
      <c r="AF49" s="7"/>
      <c r="AG49" s="72">
        <v>3</v>
      </c>
      <c r="AH49" s="57">
        <v>3</v>
      </c>
      <c r="AI49" s="57">
        <v>2</v>
      </c>
      <c r="AJ49" s="57"/>
      <c r="AK49" s="57"/>
      <c r="AL49" s="57"/>
      <c r="AM49" s="57"/>
      <c r="AN49" s="72">
        <v>3</v>
      </c>
      <c r="AO49" s="57"/>
      <c r="AP49" s="57"/>
      <c r="AQ49" s="57">
        <v>3.7</v>
      </c>
      <c r="AR49" s="57">
        <v>4.67</v>
      </c>
      <c r="AS49" s="57">
        <v>5</v>
      </c>
      <c r="AT49" s="57">
        <v>5</v>
      </c>
      <c r="AU49" s="58">
        <f t="shared" si="22"/>
        <v>1</v>
      </c>
      <c r="AV49" s="57">
        <v>1</v>
      </c>
      <c r="AW49" s="74">
        <v>1</v>
      </c>
      <c r="AX49" s="57">
        <v>1</v>
      </c>
      <c r="AY49" s="59">
        <f t="shared" si="23"/>
        <v>1</v>
      </c>
      <c r="AZ49" s="80">
        <v>1</v>
      </c>
      <c r="BA49" s="57"/>
      <c r="BB49" s="57"/>
      <c r="BC49" s="57"/>
      <c r="BD49" s="57"/>
      <c r="BE49" s="68"/>
      <c r="BF49" s="72">
        <v>2.5</v>
      </c>
      <c r="BG49" s="57">
        <v>4.2</v>
      </c>
      <c r="BH49" s="61">
        <f t="shared" si="24"/>
        <v>2.1958999999999995</v>
      </c>
      <c r="BI49" s="62">
        <f t="shared" si="25"/>
        <v>0.5</v>
      </c>
      <c r="BJ49" s="62">
        <f t="shared" si="26"/>
        <v>0.42000000000000004</v>
      </c>
      <c r="BK49" s="63">
        <f>(BH49+BI49+BJ49)</f>
        <v>3.1158999999999994</v>
      </c>
      <c r="BL49" s="15" t="s">
        <v>127</v>
      </c>
      <c r="BM49" s="65" t="s">
        <v>67</v>
      </c>
      <c r="BN49" s="7"/>
      <c r="BO49" s="57">
        <v>2</v>
      </c>
      <c r="BP49" s="72">
        <v>3</v>
      </c>
      <c r="BQ49" s="57">
        <v>1</v>
      </c>
      <c r="BR49" s="57"/>
      <c r="BS49" s="57"/>
      <c r="BT49" s="57"/>
      <c r="BU49" s="57">
        <v>2.4</v>
      </c>
      <c r="BV49" s="57">
        <v>2.4</v>
      </c>
      <c r="BW49" s="57"/>
      <c r="BX49" s="57">
        <v>4</v>
      </c>
      <c r="BY49" s="57">
        <v>4.33</v>
      </c>
      <c r="BZ49" s="57">
        <v>4.5999999999999996</v>
      </c>
      <c r="CA49" s="57">
        <v>5</v>
      </c>
      <c r="CB49" s="58">
        <f t="shared" si="28"/>
        <v>1</v>
      </c>
      <c r="CC49" s="70">
        <v>1</v>
      </c>
      <c r="CD49" s="74">
        <v>1</v>
      </c>
      <c r="CE49" s="57">
        <v>1</v>
      </c>
      <c r="CF49" s="59">
        <f t="shared" si="29"/>
        <v>1</v>
      </c>
      <c r="CG49" s="57">
        <v>1</v>
      </c>
      <c r="CH49" s="57"/>
      <c r="CI49" s="57"/>
      <c r="CJ49" s="57"/>
      <c r="CK49" s="57"/>
      <c r="CL49" s="68"/>
      <c r="CM49" s="57">
        <v>3.75</v>
      </c>
      <c r="CN49" s="57">
        <v>4</v>
      </c>
      <c r="CO49" s="61">
        <f t="shared" si="17"/>
        <v>1.9555454545454543</v>
      </c>
      <c r="CP49" s="62">
        <f t="shared" si="30"/>
        <v>0.75</v>
      </c>
      <c r="CQ49" s="62">
        <f t="shared" si="31"/>
        <v>0.4</v>
      </c>
      <c r="CR49" s="89">
        <f>(CO49+CP49+CQ49)</f>
        <v>3.1055454545454544</v>
      </c>
      <c r="CS49" s="91">
        <f t="shared" si="33"/>
        <v>3.1183881818181813</v>
      </c>
    </row>
  </sheetData>
  <sortState ref="B25:CS49">
    <sortCondition ref="B25"/>
  </sortState>
  <phoneticPr fontId="0" type="noConversion"/>
  <conditionalFormatting sqref="AC2:AC22 AC48 BK25:BK49 BK2:BK23 CR25:CR49 CR2:CR23">
    <cfRule type="cellIs" dxfId="4" priority="11" operator="lessThan">
      <formula>3</formula>
    </cfRule>
  </conditionalFormatting>
  <conditionalFormatting sqref="AC25:AC47">
    <cfRule type="cellIs" dxfId="3" priority="9" operator="lessThan">
      <formula>3</formula>
    </cfRule>
  </conditionalFormatting>
  <conditionalFormatting sqref="CS2:CS23">
    <cfRule type="cellIs" dxfId="2" priority="4" operator="lessThan">
      <formula>3</formula>
    </cfRule>
  </conditionalFormatting>
  <conditionalFormatting sqref="CS26:CS49">
    <cfRule type="cellIs" dxfId="1" priority="2" operator="lessThan">
      <formula>3</formula>
    </cfRule>
  </conditionalFormatting>
  <conditionalFormatting sqref="CS25">
    <cfRule type="cellIs" dxfId="0" priority="1" operator="lessThan">
      <formula>3</formula>
    </cfRule>
  </conditionalFormatting>
  <pageMargins left="0.39370078740157483" right="0.39370078740157483" top="0.78740157480314965" bottom="0.39370078740157483" header="0" footer="0"/>
  <pageSetup orientation="landscape" horizontalDpi="300" verticalDpi="300" r:id="rId1"/>
  <headerFooter alignWithMargins="0">
    <oddHeader>&amp;L&amp;"Monotype Corsiva,Normal"&amp;20I. E. San josede Venecia&amp;C&amp;"Monotype Corsiva,Normal"&amp;20Décimo Dos Matemáticas&amp;R&amp;"Monotype Corsiva,Normal"&amp;20 1-2 -3 Periodo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view="pageLayout" topLeftCell="A16" zoomScaleNormal="100" workbookViewId="0">
      <selection activeCell="B30" sqref="B30"/>
    </sheetView>
  </sheetViews>
  <sheetFormatPr baseColWidth="10" defaultRowHeight="12.75" x14ac:dyDescent="0.2"/>
  <cols>
    <col min="1" max="1" width="3.28515625" customWidth="1"/>
    <col min="2" max="2" width="27.42578125" customWidth="1"/>
  </cols>
  <sheetData>
    <row r="2" spans="1:7" x14ac:dyDescent="0.2">
      <c r="B2" s="14" t="s">
        <v>139</v>
      </c>
      <c r="C2" s="14" t="s">
        <v>140</v>
      </c>
      <c r="D2" s="14" t="s">
        <v>141</v>
      </c>
      <c r="E2" s="14" t="s">
        <v>142</v>
      </c>
      <c r="F2" s="14" t="s">
        <v>143</v>
      </c>
      <c r="G2" s="27" t="s">
        <v>144</v>
      </c>
    </row>
    <row r="3" spans="1:7" x14ac:dyDescent="0.2">
      <c r="A3" s="82" t="s">
        <v>145</v>
      </c>
      <c r="B3" s="65" t="s">
        <v>68</v>
      </c>
      <c r="C3" s="83">
        <v>3.61</v>
      </c>
      <c r="D3" s="83">
        <v>3.24</v>
      </c>
      <c r="E3" s="83"/>
      <c r="F3" s="83">
        <f t="shared" ref="F3:F43" si="0">C3*0.3+D3*0.3+E3*0.4</f>
        <v>2.0549999999999997</v>
      </c>
      <c r="G3" s="83">
        <f t="shared" ref="G3:G43" si="1">(3-F3)/0.4</f>
        <v>2.3625000000000007</v>
      </c>
    </row>
    <row r="4" spans="1:7" x14ac:dyDescent="0.2">
      <c r="A4" s="82" t="s">
        <v>146</v>
      </c>
      <c r="B4" s="65" t="s">
        <v>78</v>
      </c>
      <c r="C4" s="83">
        <v>3.33</v>
      </c>
      <c r="D4" s="83">
        <v>3.67</v>
      </c>
      <c r="E4" s="83"/>
      <c r="F4" s="83">
        <f t="shared" si="0"/>
        <v>2.1</v>
      </c>
      <c r="G4" s="83">
        <f t="shared" si="1"/>
        <v>2.2499999999999996</v>
      </c>
    </row>
    <row r="5" spans="1:7" x14ac:dyDescent="0.2">
      <c r="A5" s="82" t="s">
        <v>147</v>
      </c>
      <c r="B5" s="65" t="s">
        <v>96</v>
      </c>
      <c r="C5" s="83">
        <v>2.72</v>
      </c>
      <c r="D5" s="83">
        <v>3.04</v>
      </c>
      <c r="E5" s="83"/>
      <c r="F5" s="83">
        <f t="shared" si="0"/>
        <v>1.728</v>
      </c>
      <c r="G5" s="83">
        <f t="shared" si="1"/>
        <v>3.1799999999999997</v>
      </c>
    </row>
    <row r="6" spans="1:7" x14ac:dyDescent="0.2">
      <c r="A6" s="82" t="s">
        <v>148</v>
      </c>
      <c r="B6" s="65" t="s">
        <v>60</v>
      </c>
      <c r="C6" s="83">
        <v>3.55</v>
      </c>
      <c r="D6" s="83">
        <v>3.46</v>
      </c>
      <c r="E6" s="83"/>
      <c r="F6" s="83">
        <f t="shared" si="0"/>
        <v>2.1029999999999998</v>
      </c>
      <c r="G6" s="83">
        <f t="shared" si="1"/>
        <v>2.2425000000000006</v>
      </c>
    </row>
    <row r="7" spans="1:7" x14ac:dyDescent="0.2">
      <c r="A7" s="82" t="s">
        <v>149</v>
      </c>
      <c r="B7" s="65" t="s">
        <v>75</v>
      </c>
      <c r="C7" s="83">
        <v>3.11</v>
      </c>
      <c r="D7" s="83">
        <v>3.1</v>
      </c>
      <c r="E7" s="83"/>
      <c r="F7" s="83">
        <f t="shared" si="0"/>
        <v>1.863</v>
      </c>
      <c r="G7" s="83">
        <f t="shared" si="1"/>
        <v>2.8424999999999998</v>
      </c>
    </row>
    <row r="8" spans="1:7" x14ac:dyDescent="0.2">
      <c r="A8" s="82" t="s">
        <v>150</v>
      </c>
      <c r="B8" s="65" t="s">
        <v>59</v>
      </c>
      <c r="C8" s="83">
        <v>3</v>
      </c>
      <c r="D8" s="83">
        <v>3.16</v>
      </c>
      <c r="E8" s="83"/>
      <c r="F8" s="83">
        <f t="shared" si="0"/>
        <v>1.8479999999999999</v>
      </c>
      <c r="G8" s="83">
        <f t="shared" si="1"/>
        <v>2.8800000000000003</v>
      </c>
    </row>
    <row r="9" spans="1:7" x14ac:dyDescent="0.2">
      <c r="A9" s="82" t="s">
        <v>151</v>
      </c>
      <c r="B9" s="65" t="s">
        <v>61</v>
      </c>
      <c r="C9" s="83">
        <v>2.52</v>
      </c>
      <c r="D9" s="83">
        <v>2.77</v>
      </c>
      <c r="E9" s="83"/>
      <c r="F9" s="83">
        <f t="shared" si="0"/>
        <v>1.587</v>
      </c>
      <c r="G9" s="83">
        <f t="shared" si="1"/>
        <v>3.5324999999999998</v>
      </c>
    </row>
    <row r="10" spans="1:7" x14ac:dyDescent="0.2">
      <c r="A10" s="82" t="s">
        <v>152</v>
      </c>
      <c r="B10" s="65" t="s">
        <v>125</v>
      </c>
      <c r="C10" s="83">
        <v>3.25</v>
      </c>
      <c r="D10" s="83">
        <v>3.08</v>
      </c>
      <c r="E10" s="83"/>
      <c r="F10" s="83">
        <f t="shared" si="0"/>
        <v>1.899</v>
      </c>
      <c r="G10" s="83">
        <f t="shared" si="1"/>
        <v>2.7524999999999999</v>
      </c>
    </row>
    <row r="11" spans="1:7" x14ac:dyDescent="0.2">
      <c r="A11" s="82" t="s">
        <v>153</v>
      </c>
      <c r="B11" s="65" t="s">
        <v>95</v>
      </c>
      <c r="C11" s="83">
        <v>2.85</v>
      </c>
      <c r="D11" s="83">
        <v>3.04</v>
      </c>
      <c r="E11" s="83"/>
      <c r="F11" s="83">
        <f t="shared" si="0"/>
        <v>1.7669999999999999</v>
      </c>
      <c r="G11" s="83">
        <f t="shared" si="1"/>
        <v>3.0825</v>
      </c>
    </row>
    <row r="12" spans="1:7" x14ac:dyDescent="0.2">
      <c r="A12" s="82" t="s">
        <v>8</v>
      </c>
      <c r="B12" s="65" t="s">
        <v>71</v>
      </c>
      <c r="C12" s="83">
        <v>1.92</v>
      </c>
      <c r="D12" s="83">
        <v>1.89</v>
      </c>
      <c r="E12" s="83"/>
      <c r="F12" s="83">
        <f t="shared" si="0"/>
        <v>1.1429999999999998</v>
      </c>
      <c r="G12" s="83">
        <f t="shared" si="1"/>
        <v>4.6425000000000001</v>
      </c>
    </row>
    <row r="13" spans="1:7" x14ac:dyDescent="0.2">
      <c r="A13" s="82" t="s">
        <v>30</v>
      </c>
      <c r="B13" s="65" t="s">
        <v>74</v>
      </c>
      <c r="C13" s="83">
        <v>3.34</v>
      </c>
      <c r="D13" s="83">
        <v>3.45</v>
      </c>
      <c r="E13" s="83"/>
      <c r="F13" s="86">
        <f t="shared" si="0"/>
        <v>2.0369999999999999</v>
      </c>
      <c r="G13" s="83">
        <f t="shared" si="1"/>
        <v>2.4075000000000002</v>
      </c>
    </row>
    <row r="14" spans="1:7" x14ac:dyDescent="0.2">
      <c r="A14" s="82" t="s">
        <v>9</v>
      </c>
      <c r="B14" s="65" t="s">
        <v>84</v>
      </c>
      <c r="C14" s="83">
        <v>3.18</v>
      </c>
      <c r="D14" s="83">
        <v>3.2</v>
      </c>
      <c r="E14" s="83"/>
      <c r="F14" s="83">
        <f t="shared" si="0"/>
        <v>1.9139999999999999</v>
      </c>
      <c r="G14" s="83">
        <f t="shared" si="1"/>
        <v>2.7149999999999999</v>
      </c>
    </row>
    <row r="15" spans="1:7" x14ac:dyDescent="0.2">
      <c r="A15" s="82" t="s">
        <v>10</v>
      </c>
      <c r="B15" s="65" t="s">
        <v>92</v>
      </c>
      <c r="C15" s="83">
        <v>3</v>
      </c>
      <c r="D15" s="83">
        <v>3.72</v>
      </c>
      <c r="E15" s="83"/>
      <c r="F15" s="83">
        <f t="shared" si="0"/>
        <v>2.016</v>
      </c>
      <c r="G15" s="83">
        <f t="shared" si="1"/>
        <v>2.46</v>
      </c>
    </row>
    <row r="16" spans="1:7" x14ac:dyDescent="0.2">
      <c r="A16" s="82" t="s">
        <v>31</v>
      </c>
      <c r="B16" s="65" t="s">
        <v>63</v>
      </c>
      <c r="C16" s="83">
        <v>4.2300000000000004</v>
      </c>
      <c r="D16" s="83">
        <v>4.0999999999999996</v>
      </c>
      <c r="E16" s="83"/>
      <c r="F16" s="83">
        <f t="shared" si="0"/>
        <v>2.4989999999999997</v>
      </c>
      <c r="G16" s="83">
        <f t="shared" si="1"/>
        <v>1.2525000000000008</v>
      </c>
    </row>
    <row r="17" spans="1:7" x14ac:dyDescent="0.2">
      <c r="A17" s="82" t="s">
        <v>32</v>
      </c>
      <c r="B17" s="65" t="s">
        <v>100</v>
      </c>
      <c r="C17" s="84">
        <v>2.4500000000000002</v>
      </c>
      <c r="D17" s="83">
        <v>2.38</v>
      </c>
      <c r="E17" s="83"/>
      <c r="F17" s="83">
        <f t="shared" si="0"/>
        <v>1.4489999999999998</v>
      </c>
      <c r="G17" s="83">
        <f t="shared" si="1"/>
        <v>3.8775000000000004</v>
      </c>
    </row>
    <row r="18" spans="1:7" x14ac:dyDescent="0.2">
      <c r="A18" s="82" t="s">
        <v>11</v>
      </c>
      <c r="B18" s="65" t="s">
        <v>82</v>
      </c>
      <c r="C18" s="83">
        <v>2.46</v>
      </c>
      <c r="D18" s="83">
        <v>1.83</v>
      </c>
      <c r="E18" s="83"/>
      <c r="F18" s="83">
        <f t="shared" si="0"/>
        <v>1.2869999999999999</v>
      </c>
      <c r="G18" s="83">
        <f t="shared" si="1"/>
        <v>4.2824999999999998</v>
      </c>
    </row>
    <row r="19" spans="1:7" x14ac:dyDescent="0.2">
      <c r="A19" s="82" t="s">
        <v>12</v>
      </c>
      <c r="B19" s="65" t="s">
        <v>130</v>
      </c>
      <c r="C19" s="83">
        <v>2.7</v>
      </c>
      <c r="D19" s="83">
        <v>2.09</v>
      </c>
      <c r="E19" s="83"/>
      <c r="F19" s="83">
        <f t="shared" si="0"/>
        <v>1.4369999999999998</v>
      </c>
      <c r="G19" s="83">
        <f t="shared" si="1"/>
        <v>3.9075000000000002</v>
      </c>
    </row>
    <row r="20" spans="1:7" x14ac:dyDescent="0.2">
      <c r="A20" s="82" t="s">
        <v>13</v>
      </c>
      <c r="B20" s="65" t="s">
        <v>126</v>
      </c>
      <c r="C20" s="83">
        <v>3.44</v>
      </c>
      <c r="D20" s="83">
        <v>3.33</v>
      </c>
      <c r="E20" s="83"/>
      <c r="F20" s="83">
        <f t="shared" si="0"/>
        <v>2.0310000000000001</v>
      </c>
      <c r="G20" s="83">
        <f t="shared" si="1"/>
        <v>2.4224999999999994</v>
      </c>
    </row>
    <row r="21" spans="1:7" x14ac:dyDescent="0.2">
      <c r="A21" s="82" t="s">
        <v>14</v>
      </c>
      <c r="B21" s="65" t="s">
        <v>66</v>
      </c>
      <c r="C21" s="83">
        <v>3.22</v>
      </c>
      <c r="D21" s="83">
        <v>2.8</v>
      </c>
      <c r="E21" s="83"/>
      <c r="F21" s="83">
        <f t="shared" si="0"/>
        <v>1.806</v>
      </c>
      <c r="G21" s="83">
        <f t="shared" si="1"/>
        <v>2.9849999999999999</v>
      </c>
    </row>
    <row r="22" spans="1:7" x14ac:dyDescent="0.2">
      <c r="A22" s="82" t="s">
        <v>15</v>
      </c>
      <c r="B22" s="65" t="s">
        <v>91</v>
      </c>
      <c r="C22" s="83">
        <v>3.09</v>
      </c>
      <c r="D22" s="83">
        <v>2.58</v>
      </c>
      <c r="E22" s="83"/>
      <c r="F22" s="83">
        <f t="shared" si="0"/>
        <v>1.7010000000000001</v>
      </c>
      <c r="G22" s="83">
        <f t="shared" si="1"/>
        <v>3.2474999999999996</v>
      </c>
    </row>
    <row r="23" spans="1:7" x14ac:dyDescent="0.2">
      <c r="A23" s="82" t="s">
        <v>16</v>
      </c>
      <c r="B23" s="65" t="s">
        <v>72</v>
      </c>
      <c r="C23" s="85">
        <v>3</v>
      </c>
      <c r="D23" s="85">
        <v>3.2</v>
      </c>
      <c r="E23" s="85"/>
      <c r="F23" s="85">
        <f t="shared" si="0"/>
        <v>1.8599999999999999</v>
      </c>
      <c r="G23" s="85">
        <f t="shared" si="1"/>
        <v>2.85</v>
      </c>
    </row>
    <row r="24" spans="1:7" x14ac:dyDescent="0.2">
      <c r="A24" s="82" t="s">
        <v>17</v>
      </c>
      <c r="B24" s="67" t="s">
        <v>88</v>
      </c>
      <c r="C24" s="83">
        <v>2.38</v>
      </c>
      <c r="D24" s="83">
        <v>3.44</v>
      </c>
      <c r="E24" s="83"/>
      <c r="F24" s="83">
        <f t="shared" si="0"/>
        <v>1.746</v>
      </c>
      <c r="G24" s="83">
        <f t="shared" si="1"/>
        <v>3.1349999999999998</v>
      </c>
    </row>
    <row r="25" spans="1:7" x14ac:dyDescent="0.2">
      <c r="A25" s="82" t="s">
        <v>18</v>
      </c>
      <c r="B25" s="65" t="s">
        <v>86</v>
      </c>
      <c r="C25" s="83">
        <v>2.1800000000000002</v>
      </c>
      <c r="D25" s="83">
        <v>2.48</v>
      </c>
      <c r="E25" s="83"/>
      <c r="F25" s="83">
        <f t="shared" si="0"/>
        <v>1.3980000000000001</v>
      </c>
      <c r="G25" s="83">
        <f t="shared" si="1"/>
        <v>4.004999999999999</v>
      </c>
    </row>
    <row r="26" spans="1:7" x14ac:dyDescent="0.2">
      <c r="A26" s="82" t="s">
        <v>19</v>
      </c>
      <c r="B26" s="65" t="s">
        <v>62</v>
      </c>
      <c r="C26" s="83">
        <v>3.11</v>
      </c>
      <c r="D26" s="83">
        <v>3.31</v>
      </c>
      <c r="E26" s="83"/>
      <c r="F26" s="83">
        <f t="shared" si="0"/>
        <v>1.9259999999999999</v>
      </c>
      <c r="G26" s="83">
        <f t="shared" si="1"/>
        <v>2.6850000000000001</v>
      </c>
    </row>
    <row r="27" spans="1:7" x14ac:dyDescent="0.2">
      <c r="A27" s="82" t="s">
        <v>20</v>
      </c>
      <c r="B27" s="65" t="s">
        <v>98</v>
      </c>
      <c r="C27" s="83">
        <v>3.4</v>
      </c>
      <c r="D27" s="83">
        <v>3.58</v>
      </c>
      <c r="E27" s="83"/>
      <c r="F27" s="83">
        <f t="shared" si="0"/>
        <v>2.0940000000000003</v>
      </c>
      <c r="G27" s="83">
        <f t="shared" si="1"/>
        <v>2.2649999999999992</v>
      </c>
    </row>
    <row r="28" spans="1:7" x14ac:dyDescent="0.2">
      <c r="A28" s="82" t="s">
        <v>21</v>
      </c>
      <c r="B28" s="65" t="s">
        <v>73</v>
      </c>
      <c r="C28" s="83">
        <v>3.52</v>
      </c>
      <c r="D28" s="83">
        <v>3.67</v>
      </c>
      <c r="E28" s="83"/>
      <c r="F28" s="83">
        <f t="shared" si="0"/>
        <v>2.157</v>
      </c>
      <c r="G28" s="83">
        <f t="shared" si="1"/>
        <v>2.1074999999999999</v>
      </c>
    </row>
    <row r="29" spans="1:7" x14ac:dyDescent="0.2">
      <c r="A29" s="82" t="s">
        <v>22</v>
      </c>
      <c r="B29" s="65" t="s">
        <v>76</v>
      </c>
      <c r="C29" s="83">
        <v>3.11</v>
      </c>
      <c r="D29" s="83">
        <v>3.76</v>
      </c>
      <c r="E29" s="83"/>
      <c r="F29" s="83">
        <f t="shared" si="0"/>
        <v>2.0609999999999999</v>
      </c>
      <c r="G29" s="83">
        <f t="shared" si="1"/>
        <v>2.3475000000000001</v>
      </c>
    </row>
    <row r="30" spans="1:7" x14ac:dyDescent="0.2">
      <c r="A30" s="82" t="s">
        <v>23</v>
      </c>
      <c r="B30" s="65" t="s">
        <v>83</v>
      </c>
      <c r="C30" s="83">
        <v>2.44</v>
      </c>
      <c r="D30" s="83">
        <v>2.1800000000000002</v>
      </c>
      <c r="E30" s="83"/>
      <c r="F30" s="83">
        <f t="shared" si="0"/>
        <v>1.3860000000000001</v>
      </c>
      <c r="G30" s="83">
        <f t="shared" si="1"/>
        <v>4.0349999999999993</v>
      </c>
    </row>
    <row r="31" spans="1:7" x14ac:dyDescent="0.2">
      <c r="A31" s="82" t="s">
        <v>24</v>
      </c>
      <c r="B31" s="65" t="s">
        <v>85</v>
      </c>
      <c r="C31" s="83">
        <v>3.89</v>
      </c>
      <c r="D31" s="83">
        <v>3.66</v>
      </c>
      <c r="E31" s="83"/>
      <c r="F31" s="83">
        <f t="shared" si="0"/>
        <v>2.2650000000000001</v>
      </c>
      <c r="G31" s="83">
        <f t="shared" si="1"/>
        <v>1.8374999999999997</v>
      </c>
    </row>
    <row r="32" spans="1:7" x14ac:dyDescent="0.2">
      <c r="A32" s="82" t="s">
        <v>25</v>
      </c>
      <c r="B32" s="65" t="s">
        <v>128</v>
      </c>
      <c r="C32" s="83">
        <v>1</v>
      </c>
      <c r="D32" s="83">
        <v>1.75</v>
      </c>
      <c r="E32" s="83"/>
      <c r="F32" s="83">
        <f t="shared" si="0"/>
        <v>0.82499999999999996</v>
      </c>
      <c r="G32" s="83">
        <f t="shared" si="1"/>
        <v>5.4374999999999991</v>
      </c>
    </row>
    <row r="33" spans="1:7" x14ac:dyDescent="0.2">
      <c r="A33" s="82" t="s">
        <v>26</v>
      </c>
      <c r="B33" s="65" t="s">
        <v>93</v>
      </c>
      <c r="C33" s="83">
        <v>2.4300000000000002</v>
      </c>
      <c r="D33" s="83">
        <v>2.77</v>
      </c>
      <c r="E33" s="83"/>
      <c r="F33" s="83">
        <f t="shared" si="0"/>
        <v>1.56</v>
      </c>
      <c r="G33" s="83">
        <f t="shared" si="1"/>
        <v>3.5999999999999996</v>
      </c>
    </row>
    <row r="34" spans="1:7" x14ac:dyDescent="0.2">
      <c r="A34" s="82" t="s">
        <v>27</v>
      </c>
      <c r="B34" s="65" t="s">
        <v>70</v>
      </c>
      <c r="C34" s="83">
        <v>3.1</v>
      </c>
      <c r="D34" s="83">
        <v>3.09</v>
      </c>
      <c r="E34" s="83"/>
      <c r="F34" s="83">
        <f t="shared" si="0"/>
        <v>1.8569999999999998</v>
      </c>
      <c r="G34" s="83">
        <f t="shared" si="1"/>
        <v>2.8575000000000004</v>
      </c>
    </row>
    <row r="35" spans="1:7" x14ac:dyDescent="0.2">
      <c r="A35" s="82" t="s">
        <v>28</v>
      </c>
      <c r="B35" s="65" t="s">
        <v>79</v>
      </c>
      <c r="C35" s="83">
        <v>2.75</v>
      </c>
      <c r="D35" s="83">
        <v>3.23</v>
      </c>
      <c r="E35" s="83"/>
      <c r="F35" s="83">
        <f t="shared" si="0"/>
        <v>1.794</v>
      </c>
      <c r="G35" s="83">
        <f t="shared" si="1"/>
        <v>3.0149999999999997</v>
      </c>
    </row>
    <row r="36" spans="1:7" x14ac:dyDescent="0.2">
      <c r="A36" s="82" t="s">
        <v>29</v>
      </c>
      <c r="B36" s="65" t="s">
        <v>65</v>
      </c>
      <c r="C36" s="83">
        <v>3.65</v>
      </c>
      <c r="D36" s="83">
        <v>3.94</v>
      </c>
      <c r="E36" s="83"/>
      <c r="F36" s="83">
        <f t="shared" si="0"/>
        <v>2.2770000000000001</v>
      </c>
      <c r="G36" s="83">
        <f t="shared" si="1"/>
        <v>1.8074999999999997</v>
      </c>
    </row>
    <row r="37" spans="1:7" x14ac:dyDescent="0.2">
      <c r="A37" s="82" t="s">
        <v>34</v>
      </c>
      <c r="B37" s="65" t="s">
        <v>81</v>
      </c>
      <c r="C37" s="83">
        <v>2.3199999999999998</v>
      </c>
      <c r="D37" s="83">
        <v>1.51</v>
      </c>
      <c r="E37" s="83"/>
      <c r="F37" s="83">
        <f t="shared" si="0"/>
        <v>1.149</v>
      </c>
      <c r="G37" s="83">
        <f t="shared" si="1"/>
        <v>4.6274999999999995</v>
      </c>
    </row>
    <row r="38" spans="1:7" x14ac:dyDescent="0.2">
      <c r="A38" s="82" t="s">
        <v>35</v>
      </c>
      <c r="B38" s="65" t="s">
        <v>77</v>
      </c>
      <c r="C38" s="83">
        <v>3</v>
      </c>
      <c r="D38" s="83">
        <v>2.71</v>
      </c>
      <c r="E38" s="83"/>
      <c r="F38" s="83">
        <f t="shared" si="0"/>
        <v>1.7129999999999999</v>
      </c>
      <c r="G38" s="83">
        <f t="shared" si="1"/>
        <v>3.2175000000000002</v>
      </c>
    </row>
    <row r="39" spans="1:7" x14ac:dyDescent="0.2">
      <c r="A39" s="82" t="s">
        <v>36</v>
      </c>
      <c r="B39" s="65" t="s">
        <v>64</v>
      </c>
      <c r="C39" s="83">
        <v>3.6</v>
      </c>
      <c r="D39" s="83">
        <v>3.72</v>
      </c>
      <c r="E39" s="83"/>
      <c r="F39" s="83">
        <f t="shared" si="0"/>
        <v>2.1960000000000002</v>
      </c>
      <c r="G39" s="83">
        <f t="shared" si="1"/>
        <v>2.0099999999999993</v>
      </c>
    </row>
    <row r="40" spans="1:7" x14ac:dyDescent="0.2">
      <c r="A40" s="82" t="s">
        <v>37</v>
      </c>
      <c r="B40" s="65" t="s">
        <v>69</v>
      </c>
      <c r="C40" s="83">
        <v>3.5</v>
      </c>
      <c r="D40" s="83">
        <v>3.42</v>
      </c>
      <c r="E40" s="83"/>
      <c r="F40" s="83">
        <f t="shared" si="0"/>
        <v>2.0760000000000001</v>
      </c>
      <c r="G40" s="83">
        <f t="shared" si="1"/>
        <v>2.3099999999999996</v>
      </c>
    </row>
    <row r="41" spans="1:7" x14ac:dyDescent="0.2">
      <c r="A41" s="82" t="s">
        <v>38</v>
      </c>
      <c r="B41" s="65" t="s">
        <v>80</v>
      </c>
      <c r="C41" s="83">
        <v>2.79</v>
      </c>
      <c r="D41" s="83">
        <v>3.27</v>
      </c>
      <c r="E41" s="83"/>
      <c r="F41" s="83">
        <f t="shared" si="0"/>
        <v>1.8180000000000001</v>
      </c>
      <c r="G41" s="83">
        <f t="shared" si="1"/>
        <v>2.9549999999999996</v>
      </c>
    </row>
    <row r="42" spans="1:7" x14ac:dyDescent="0.2">
      <c r="A42" s="82" t="s">
        <v>39</v>
      </c>
      <c r="B42" s="65" t="s">
        <v>97</v>
      </c>
      <c r="C42" s="83">
        <v>2.39</v>
      </c>
      <c r="D42" s="83">
        <v>2.5499999999999998</v>
      </c>
      <c r="E42" s="83"/>
      <c r="F42" s="83">
        <f t="shared" si="0"/>
        <v>1.4819999999999998</v>
      </c>
      <c r="G42" s="83">
        <f t="shared" si="1"/>
        <v>3.7950000000000004</v>
      </c>
    </row>
    <row r="43" spans="1:7" x14ac:dyDescent="0.2">
      <c r="A43" s="82" t="s">
        <v>41</v>
      </c>
      <c r="B43" s="65" t="s">
        <v>67</v>
      </c>
      <c r="C43" s="83">
        <v>3.14</v>
      </c>
      <c r="D43" s="83">
        <v>3.12</v>
      </c>
      <c r="E43" s="83"/>
      <c r="F43" s="83">
        <f t="shared" si="0"/>
        <v>1.8779999999999999</v>
      </c>
      <c r="G43" s="83">
        <f t="shared" si="1"/>
        <v>2.8050000000000002</v>
      </c>
    </row>
  </sheetData>
  <sortState ref="B3:G43">
    <sortCondition ref="B3"/>
  </sortState>
  <phoneticPr fontId="0" type="noConversion"/>
  <pageMargins left="0.75" right="0.75" top="1" bottom="1" header="0" footer="0"/>
  <pageSetup orientation="portrait" horizontalDpi="300" verticalDpi="300" r:id="rId1"/>
  <headerFooter alignWithMargins="0">
    <oddHeader>&amp;C
Matemáticas
10°.2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Nanan</dc:creator>
  <cp:lastModifiedBy>DELL</cp:lastModifiedBy>
  <cp:lastPrinted>2014-08-29T16:26:01Z</cp:lastPrinted>
  <dcterms:created xsi:type="dcterms:W3CDTF">2004-01-21T18:08:01Z</dcterms:created>
  <dcterms:modified xsi:type="dcterms:W3CDTF">2014-11-08T11:34:15Z</dcterms:modified>
</cp:coreProperties>
</file>