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5" windowWidth="11580" windowHeight="66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9" i="2" l="1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F3" i="2"/>
  <c r="G3" i="2" s="1"/>
  <c r="CM30" i="1" l="1"/>
  <c r="CL30" i="1"/>
  <c r="CB30" i="1"/>
  <c r="BX30" i="1"/>
  <c r="CM29" i="1"/>
  <c r="CL29" i="1"/>
  <c r="CB29" i="1"/>
  <c r="BX29" i="1"/>
  <c r="CM28" i="1"/>
  <c r="CL28" i="1"/>
  <c r="CB28" i="1"/>
  <c r="BX28" i="1"/>
  <c r="CM27" i="1"/>
  <c r="CL27" i="1"/>
  <c r="CB27" i="1"/>
  <c r="BX27" i="1"/>
  <c r="CM26" i="1"/>
  <c r="CL26" i="1"/>
  <c r="CB26" i="1"/>
  <c r="BX26" i="1"/>
  <c r="CM25" i="1"/>
  <c r="CL25" i="1"/>
  <c r="CB25" i="1"/>
  <c r="BX25" i="1"/>
  <c r="CM23" i="1"/>
  <c r="CL23" i="1"/>
  <c r="CB23" i="1"/>
  <c r="BX23" i="1"/>
  <c r="CM22" i="1"/>
  <c r="CL22" i="1"/>
  <c r="CB22" i="1"/>
  <c r="BX22" i="1"/>
  <c r="CM21" i="1"/>
  <c r="CL21" i="1"/>
  <c r="CB21" i="1"/>
  <c r="BX21" i="1"/>
  <c r="CM20" i="1"/>
  <c r="CL20" i="1"/>
  <c r="CB20" i="1"/>
  <c r="BX20" i="1"/>
  <c r="CM19" i="1"/>
  <c r="CL19" i="1"/>
  <c r="CB19" i="1"/>
  <c r="BX19" i="1"/>
  <c r="CM18" i="1"/>
  <c r="CL18" i="1"/>
  <c r="CB18" i="1"/>
  <c r="BX18" i="1"/>
  <c r="CM17" i="1"/>
  <c r="CL17" i="1"/>
  <c r="CB17" i="1"/>
  <c r="BX17" i="1"/>
  <c r="CM16" i="1"/>
  <c r="CL16" i="1"/>
  <c r="CB16" i="1"/>
  <c r="BX16" i="1"/>
  <c r="CM15" i="1"/>
  <c r="CL15" i="1"/>
  <c r="CB15" i="1"/>
  <c r="BX15" i="1"/>
  <c r="CM14" i="1"/>
  <c r="CL14" i="1"/>
  <c r="CB14" i="1"/>
  <c r="BX14" i="1"/>
  <c r="CM13" i="1"/>
  <c r="CL13" i="1"/>
  <c r="CB13" i="1"/>
  <c r="BX13" i="1"/>
  <c r="CM12" i="1"/>
  <c r="CL12" i="1"/>
  <c r="CB12" i="1"/>
  <c r="BX12" i="1"/>
  <c r="CM11" i="1"/>
  <c r="CL11" i="1"/>
  <c r="CB11" i="1"/>
  <c r="BX11" i="1"/>
  <c r="CM10" i="1"/>
  <c r="CL10" i="1"/>
  <c r="CB10" i="1"/>
  <c r="BX10" i="1"/>
  <c r="CM9" i="1"/>
  <c r="CL9" i="1"/>
  <c r="CB9" i="1"/>
  <c r="BX9" i="1"/>
  <c r="CM8" i="1"/>
  <c r="CL8" i="1"/>
  <c r="CB8" i="1"/>
  <c r="BX8" i="1"/>
  <c r="CM7" i="1"/>
  <c r="CL7" i="1"/>
  <c r="CB7" i="1"/>
  <c r="BX7" i="1"/>
  <c r="CM6" i="1"/>
  <c r="CL6" i="1"/>
  <c r="CB6" i="1"/>
  <c r="BX6" i="1"/>
  <c r="CM5" i="1"/>
  <c r="CL5" i="1"/>
  <c r="CB5" i="1"/>
  <c r="BX5" i="1"/>
  <c r="CM4" i="1"/>
  <c r="CL4" i="1"/>
  <c r="CB4" i="1"/>
  <c r="BX4" i="1"/>
  <c r="CM3" i="1"/>
  <c r="CL3" i="1"/>
  <c r="CB3" i="1"/>
  <c r="BX3" i="1"/>
  <c r="CM2" i="1"/>
  <c r="CL2" i="1"/>
  <c r="CB2" i="1"/>
  <c r="BX2" i="1"/>
  <c r="CK3" i="1" l="1"/>
  <c r="CK4" i="1"/>
  <c r="CK5" i="1"/>
  <c r="CK6" i="1"/>
  <c r="CK7" i="1"/>
  <c r="CK8" i="1"/>
  <c r="CK9" i="1"/>
  <c r="CK10" i="1"/>
  <c r="CK11" i="1"/>
  <c r="CK12" i="1"/>
  <c r="CK13" i="1"/>
  <c r="CN13" i="1" s="1"/>
  <c r="CK14" i="1"/>
  <c r="CK15" i="1"/>
  <c r="CK16" i="1"/>
  <c r="CK17" i="1"/>
  <c r="CN17" i="1" s="1"/>
  <c r="CK18" i="1"/>
  <c r="CK19" i="1"/>
  <c r="CN19" i="1" s="1"/>
  <c r="CK20" i="1"/>
  <c r="CK21" i="1"/>
  <c r="CK22" i="1"/>
  <c r="CK23" i="1"/>
  <c r="CN23" i="1" s="1"/>
  <c r="CK25" i="1"/>
  <c r="CK26" i="1"/>
  <c r="CN26" i="1" s="1"/>
  <c r="CK27" i="1"/>
  <c r="CK28" i="1"/>
  <c r="CK29" i="1"/>
  <c r="CK30" i="1"/>
  <c r="CN30" i="1" s="1"/>
  <c r="CK2" i="1"/>
  <c r="CN2" i="1" s="1"/>
  <c r="CN12" i="1"/>
  <c r="CN6" i="1"/>
  <c r="CN5" i="1"/>
  <c r="CN14" i="1"/>
  <c r="CN16" i="1"/>
  <c r="CN18" i="1"/>
  <c r="CN20" i="1"/>
  <c r="CN27" i="1"/>
  <c r="CN29" i="1"/>
  <c r="CN8" i="1"/>
  <c r="CN9" i="1"/>
  <c r="BI20" i="1"/>
  <c r="BH20" i="1"/>
  <c r="AX20" i="1"/>
  <c r="AT20" i="1"/>
  <c r="AD20" i="1"/>
  <c r="AC20" i="1"/>
  <c r="S20" i="1"/>
  <c r="O20" i="1"/>
  <c r="BI25" i="1"/>
  <c r="BH25" i="1"/>
  <c r="AX25" i="1"/>
  <c r="AT25" i="1"/>
  <c r="AD25" i="1"/>
  <c r="AC25" i="1"/>
  <c r="S25" i="1"/>
  <c r="O25" i="1"/>
  <c r="AB25" i="1" l="1"/>
  <c r="AE25" i="1" s="1"/>
  <c r="BG25" i="1"/>
  <c r="BJ25" i="1" s="1"/>
  <c r="AB20" i="1"/>
  <c r="AE20" i="1" s="1"/>
  <c r="BG20" i="1"/>
  <c r="BJ20" i="1" s="1"/>
  <c r="BI26" i="1"/>
  <c r="BH26" i="1"/>
  <c r="AX26" i="1"/>
  <c r="AT26" i="1"/>
  <c r="AD26" i="1"/>
  <c r="AC26" i="1"/>
  <c r="S26" i="1"/>
  <c r="O26" i="1"/>
  <c r="BI18" i="1"/>
  <c r="BH18" i="1"/>
  <c r="AX18" i="1"/>
  <c r="AT18" i="1"/>
  <c r="AD18" i="1"/>
  <c r="AC18" i="1"/>
  <c r="S18" i="1"/>
  <c r="O18" i="1"/>
  <c r="CO20" i="1" l="1"/>
  <c r="CO25" i="1"/>
  <c r="AB18" i="1"/>
  <c r="AE18" i="1" s="1"/>
  <c r="BG18" i="1"/>
  <c r="BJ18" i="1" s="1"/>
  <c r="AB26" i="1"/>
  <c r="AE26" i="1" s="1"/>
  <c r="BG26" i="1"/>
  <c r="BJ26" i="1" s="1"/>
  <c r="CO26" i="1" s="1"/>
  <c r="BI30" i="1"/>
  <c r="BH30" i="1"/>
  <c r="AX30" i="1"/>
  <c r="AT30" i="1"/>
  <c r="BI29" i="1"/>
  <c r="BH29" i="1"/>
  <c r="AX29" i="1"/>
  <c r="AT29" i="1"/>
  <c r="BI28" i="1"/>
  <c r="BH28" i="1"/>
  <c r="AX28" i="1"/>
  <c r="AT28" i="1"/>
  <c r="BI27" i="1"/>
  <c r="BH27" i="1"/>
  <c r="AX27" i="1"/>
  <c r="AT27" i="1"/>
  <c r="BI23" i="1"/>
  <c r="BH23" i="1"/>
  <c r="AX23" i="1"/>
  <c r="AT23" i="1"/>
  <c r="BI22" i="1"/>
  <c r="BH22" i="1"/>
  <c r="AX22" i="1"/>
  <c r="AT22" i="1"/>
  <c r="BI21" i="1"/>
  <c r="BH21" i="1"/>
  <c r="AX21" i="1"/>
  <c r="AT21" i="1"/>
  <c r="BI19" i="1"/>
  <c r="BH19" i="1"/>
  <c r="AX19" i="1"/>
  <c r="AT19" i="1"/>
  <c r="BI17" i="1"/>
  <c r="BH17" i="1"/>
  <c r="AX17" i="1"/>
  <c r="AT17" i="1"/>
  <c r="BI16" i="1"/>
  <c r="BH16" i="1"/>
  <c r="AX16" i="1"/>
  <c r="AT16" i="1"/>
  <c r="BI15" i="1"/>
  <c r="BH15" i="1"/>
  <c r="AX15" i="1"/>
  <c r="AT15" i="1"/>
  <c r="BI14" i="1"/>
  <c r="BH14" i="1"/>
  <c r="AX14" i="1"/>
  <c r="AT14" i="1"/>
  <c r="BI13" i="1"/>
  <c r="BH13" i="1"/>
  <c r="AX13" i="1"/>
  <c r="AT13" i="1"/>
  <c r="BI12" i="1"/>
  <c r="BH12" i="1"/>
  <c r="AX12" i="1"/>
  <c r="AT12" i="1"/>
  <c r="BI11" i="1"/>
  <c r="BH11" i="1"/>
  <c r="AX11" i="1"/>
  <c r="AT11" i="1"/>
  <c r="BI10" i="1"/>
  <c r="BH10" i="1"/>
  <c r="AX10" i="1"/>
  <c r="AT10" i="1"/>
  <c r="BI9" i="1"/>
  <c r="BH9" i="1"/>
  <c r="AX9" i="1"/>
  <c r="AT9" i="1"/>
  <c r="BI8" i="1"/>
  <c r="BH8" i="1"/>
  <c r="AX8" i="1"/>
  <c r="AT8" i="1"/>
  <c r="BI7" i="1"/>
  <c r="BH7" i="1"/>
  <c r="AX7" i="1"/>
  <c r="AT7" i="1"/>
  <c r="BI6" i="1"/>
  <c r="BH6" i="1"/>
  <c r="AX6" i="1"/>
  <c r="AT6" i="1"/>
  <c r="BI5" i="1"/>
  <c r="BH5" i="1"/>
  <c r="AX5" i="1"/>
  <c r="AT5" i="1"/>
  <c r="BI4" i="1"/>
  <c r="BH4" i="1"/>
  <c r="AX4" i="1"/>
  <c r="AT4" i="1"/>
  <c r="BI3" i="1"/>
  <c r="BH3" i="1"/>
  <c r="AX3" i="1"/>
  <c r="AT3" i="1"/>
  <c r="BI2" i="1"/>
  <c r="BH2" i="1"/>
  <c r="AX2" i="1"/>
  <c r="AT2" i="1"/>
  <c r="CO18" i="1" l="1"/>
  <c r="BG2" i="1"/>
  <c r="BG3" i="1"/>
  <c r="BJ3" i="1" s="1"/>
  <c r="BG4" i="1"/>
  <c r="BJ4" i="1" s="1"/>
  <c r="BG5" i="1"/>
  <c r="BJ5" i="1" s="1"/>
  <c r="BG6" i="1"/>
  <c r="BG7" i="1"/>
  <c r="BG8" i="1"/>
  <c r="BG9" i="1"/>
  <c r="BJ9" i="1" s="1"/>
  <c r="BG10" i="1"/>
  <c r="BG11" i="1"/>
  <c r="BJ11" i="1" s="1"/>
  <c r="BG12" i="1"/>
  <c r="BG13" i="1"/>
  <c r="BJ13" i="1" s="1"/>
  <c r="BG14" i="1"/>
  <c r="BG15" i="1"/>
  <c r="BJ15" i="1" s="1"/>
  <c r="BG16" i="1"/>
  <c r="BJ16" i="1" s="1"/>
  <c r="BG17" i="1"/>
  <c r="BJ17" i="1" s="1"/>
  <c r="BG19" i="1"/>
  <c r="BG21" i="1"/>
  <c r="BG22" i="1"/>
  <c r="BJ22" i="1" s="1"/>
  <c r="BG23" i="1"/>
  <c r="BG27" i="1"/>
  <c r="BJ27" i="1" s="1"/>
  <c r="BG29" i="1"/>
  <c r="BJ29" i="1" s="1"/>
  <c r="BG30" i="1"/>
  <c r="BJ30" i="1" s="1"/>
  <c r="BJ10" i="1"/>
  <c r="BG28" i="1"/>
  <c r="BJ28" i="1" s="1"/>
  <c r="BJ19" i="1"/>
  <c r="BJ14" i="1"/>
  <c r="BJ12" i="1"/>
  <c r="BJ6" i="1"/>
  <c r="BJ2" i="1"/>
  <c r="BJ7" i="1"/>
  <c r="BJ23" i="1"/>
  <c r="O28" i="1"/>
  <c r="O29" i="1"/>
  <c r="O30" i="1"/>
  <c r="O2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9" i="1"/>
  <c r="O21" i="1"/>
  <c r="O22" i="1"/>
  <c r="O23" i="1"/>
  <c r="O2" i="1"/>
  <c r="AD28" i="1" l="1"/>
  <c r="AD29" i="1"/>
  <c r="AD30" i="1"/>
  <c r="AD27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9" i="1"/>
  <c r="AD21" i="1"/>
  <c r="AD22" i="1"/>
  <c r="AD23" i="1"/>
  <c r="AC28" i="1"/>
  <c r="AC29" i="1"/>
  <c r="AC30" i="1"/>
  <c r="AC27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9" i="1"/>
  <c r="AC21" i="1"/>
  <c r="AC22" i="1"/>
  <c r="AC23" i="1"/>
  <c r="S28" i="1"/>
  <c r="AB28" i="1" s="1"/>
  <c r="S29" i="1"/>
  <c r="AB29" i="1" s="1"/>
  <c r="S30" i="1"/>
  <c r="AB30" i="1" s="1"/>
  <c r="S27" i="1"/>
  <c r="AB27" i="1" s="1"/>
  <c r="S3" i="1"/>
  <c r="AB3" i="1" s="1"/>
  <c r="S4" i="1"/>
  <c r="AB4" i="1" s="1"/>
  <c r="S5" i="1"/>
  <c r="AB5" i="1" s="1"/>
  <c r="S6" i="1"/>
  <c r="AB6" i="1" s="1"/>
  <c r="S7" i="1"/>
  <c r="AB7" i="1" s="1"/>
  <c r="S8" i="1"/>
  <c r="AB8" i="1" s="1"/>
  <c r="S9" i="1"/>
  <c r="AB9" i="1" s="1"/>
  <c r="S10" i="1"/>
  <c r="AB10" i="1" s="1"/>
  <c r="S11" i="1"/>
  <c r="AB11" i="1" s="1"/>
  <c r="S12" i="1"/>
  <c r="AB12" i="1" s="1"/>
  <c r="S13" i="1"/>
  <c r="AB13" i="1" s="1"/>
  <c r="S14" i="1"/>
  <c r="AB14" i="1" s="1"/>
  <c r="S15" i="1"/>
  <c r="AB15" i="1" s="1"/>
  <c r="S16" i="1"/>
  <c r="AB16" i="1" s="1"/>
  <c r="S17" i="1"/>
  <c r="AB17" i="1" s="1"/>
  <c r="S19" i="1"/>
  <c r="AB19" i="1" s="1"/>
  <c r="S21" i="1"/>
  <c r="AB21" i="1" s="1"/>
  <c r="S22" i="1"/>
  <c r="AB22" i="1" s="1"/>
  <c r="S23" i="1"/>
  <c r="AB23" i="1" s="1"/>
  <c r="AE29" i="1" l="1"/>
  <c r="CO29" i="1" s="1"/>
  <c r="AE8" i="1"/>
  <c r="CO8" i="1" s="1"/>
  <c r="AE6" i="1"/>
  <c r="CO6" i="1" s="1"/>
  <c r="AE21" i="1"/>
  <c r="CO21" i="1" s="1"/>
  <c r="AE9" i="1"/>
  <c r="CO9" i="1" s="1"/>
  <c r="AE22" i="1"/>
  <c r="CO22" i="1" s="1"/>
  <c r="AE14" i="1"/>
  <c r="CO14" i="1" s="1"/>
  <c r="AE4" i="1"/>
  <c r="CO4" i="1" s="1"/>
  <c r="AE17" i="1"/>
  <c r="CO17" i="1" s="1"/>
  <c r="AE15" i="1"/>
  <c r="CO15" i="1" s="1"/>
  <c r="AE13" i="1"/>
  <c r="CO13" i="1" s="1"/>
  <c r="AE7" i="1"/>
  <c r="CO7" i="1" s="1"/>
  <c r="AE5" i="1"/>
  <c r="CO5" i="1" s="1"/>
  <c r="AE30" i="1"/>
  <c r="CO30" i="1" s="1"/>
  <c r="AE28" i="1"/>
  <c r="CO28" i="1" s="1"/>
  <c r="AE19" i="1"/>
  <c r="CO19" i="1" s="1"/>
  <c r="AE27" i="1"/>
  <c r="CO27" i="1" s="1"/>
  <c r="AE3" i="1"/>
  <c r="CO3" i="1" s="1"/>
  <c r="AE11" i="1"/>
  <c r="CO11" i="1" s="1"/>
  <c r="AE23" i="1"/>
  <c r="CO23" i="1" s="1"/>
  <c r="AE10" i="1"/>
  <c r="CO10" i="1" s="1"/>
  <c r="AE16" i="1"/>
  <c r="CO16" i="1" s="1"/>
  <c r="AE12" i="1"/>
  <c r="CO12" i="1" s="1"/>
  <c r="AD2" i="1" l="1"/>
  <c r="AC2" i="1"/>
  <c r="S2" i="1"/>
  <c r="AB2" i="1" s="1"/>
  <c r="AE2" i="1" l="1"/>
  <c r="CO2" i="1" s="1"/>
</calcChain>
</file>

<file path=xl/sharedStrings.xml><?xml version="1.0" encoding="utf-8"?>
<sst xmlns="http://schemas.openxmlformats.org/spreadsheetml/2006/main" count="446" uniqueCount="114">
  <si>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</si>
  <si>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</si>
  <si>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</si>
  <si>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</si>
  <si>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</si>
  <si>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</si>
  <si>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</si>
  <si>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</si>
  <si>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</si>
  <si>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</si>
  <si>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</si>
  <si>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</si>
  <si>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</si>
  <si>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</si>
  <si>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</si>
  <si>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</si>
  <si>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</si>
  <si>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</si>
  <si>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</si>
  <si>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</si>
  <si>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</si>
  <si>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</si>
  <si>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11.</t>
  </si>
  <si>
    <t>14.</t>
  </si>
  <si>
    <t>15.</t>
  </si>
  <si>
    <t>01.</t>
  </si>
  <si>
    <t>tareas</t>
  </si>
  <si>
    <t>1ª</t>
  </si>
  <si>
    <t>2ª</t>
  </si>
  <si>
    <t>3ª</t>
  </si>
  <si>
    <t>4ª</t>
  </si>
  <si>
    <t>5ª</t>
  </si>
  <si>
    <t>Participac.</t>
  </si>
  <si>
    <t>Ev. Tangram</t>
  </si>
  <si>
    <t>Ev. Periodo</t>
  </si>
  <si>
    <t>Autoevaluac</t>
  </si>
  <si>
    <t>C. Ma-ge-est</t>
  </si>
  <si>
    <t>tma sen y cos</t>
  </si>
  <si>
    <t>Identid trig</t>
  </si>
  <si>
    <t>Ec. Trig</t>
  </si>
  <si>
    <t>conjuntos</t>
  </si>
  <si>
    <t>Origami</t>
  </si>
  <si>
    <t>Arboleda Cardona Daniela</t>
  </si>
  <si>
    <t>Bustamante Molina Angie Paola</t>
  </si>
  <si>
    <t>Calle Deossa Valeria</t>
  </si>
  <si>
    <t>Cano Mesa Ana Maria</t>
  </si>
  <si>
    <t>Chaverra Berrio Federico</t>
  </si>
  <si>
    <t>Corrales Vanegas Eliana</t>
  </si>
  <si>
    <t>Fernandez Montoya Eimy Lorena</t>
  </si>
  <si>
    <t>Florez Puerta Yulieth Daniela</t>
  </si>
  <si>
    <t>Galeano Bermudez Natalia Andrea</t>
  </si>
  <si>
    <t>Gonzalez Ochoa Esteban</t>
  </si>
  <si>
    <t>Granados Molina Maria Guadalupe</t>
  </si>
  <si>
    <t>Hernandez Fernandez Katherine</t>
  </si>
  <si>
    <t>Lopez Parra Bryan</t>
  </si>
  <si>
    <t>Martinez Hernandez Dayron</t>
  </si>
  <si>
    <t>Mendez Avila Angela Patricia</t>
  </si>
  <si>
    <t>Obando Herrera Mario Alejandro</t>
  </si>
  <si>
    <t>Puerta Peña Fanjhy Daniela</t>
  </si>
  <si>
    <t>Rendon Fernandez Edwin</t>
  </si>
  <si>
    <t>Restrepo Aguilar Fabian</t>
  </si>
  <si>
    <t>Rojas Fernandez Jhonny</t>
  </si>
  <si>
    <t>Taborda Ortiz Vanessa</t>
  </si>
  <si>
    <t>Toro Alvarez Kelly Johana</t>
  </si>
  <si>
    <t>Vanegas Ramirez Alejandra</t>
  </si>
  <si>
    <t>Vargas Tirado Maria Camila</t>
  </si>
  <si>
    <t>zabala Guerra estefania</t>
  </si>
  <si>
    <t>Fernandez Muñoz Yulieth Magaly</t>
  </si>
  <si>
    <t>peri-areas</t>
  </si>
  <si>
    <t>m.t.c.</t>
  </si>
  <si>
    <t>m.dispersion</t>
  </si>
  <si>
    <t>Actividades</t>
  </si>
  <si>
    <r>
      <t xml:space="preserve">Seguim. </t>
    </r>
    <r>
      <rPr>
        <b/>
        <sz val="10"/>
        <color rgb="FFFF0000"/>
        <rFont val="Monotype Corsiva"/>
        <family val="4"/>
      </rPr>
      <t>70%</t>
    </r>
  </si>
  <si>
    <r>
      <t xml:space="preserve">Ev. Per. </t>
    </r>
    <r>
      <rPr>
        <b/>
        <sz val="10"/>
        <color rgb="FFFF0000"/>
        <rFont val="Monotype Corsiva"/>
        <family val="4"/>
      </rPr>
      <t>20%</t>
    </r>
  </si>
  <si>
    <r>
      <t xml:space="preserve">Autoev. </t>
    </r>
    <r>
      <rPr>
        <b/>
        <sz val="10"/>
        <color rgb="FFFF0000"/>
        <rFont val="Monotype Corsiva"/>
        <family val="4"/>
      </rPr>
      <t>10%</t>
    </r>
  </si>
  <si>
    <t>NOTA  100%</t>
  </si>
  <si>
    <t>27.</t>
  </si>
  <si>
    <t>Monsalve Benitez Lina Marcela</t>
  </si>
  <si>
    <t>Anteproyecto</t>
  </si>
  <si>
    <t>lógica</t>
  </si>
  <si>
    <t>Inecuaciones</t>
  </si>
  <si>
    <t>dom. Y rango</t>
  </si>
  <si>
    <t>sucesiones</t>
  </si>
  <si>
    <t>limites</t>
  </si>
  <si>
    <t>pitagor-tales</t>
  </si>
  <si>
    <t>volumenes</t>
  </si>
  <si>
    <t>t. conteo</t>
  </si>
  <si>
    <t>Cons. M-G-E</t>
  </si>
  <si>
    <t>Avance Proy.</t>
  </si>
  <si>
    <t>Ev. Torre</t>
  </si>
  <si>
    <t>28.</t>
  </si>
  <si>
    <t>Ocampo Restrepo Juan David</t>
  </si>
  <si>
    <t>x</t>
  </si>
  <si>
    <t>Integrales</t>
  </si>
  <si>
    <t>Cónicas</t>
  </si>
  <si>
    <t>Proyecto</t>
  </si>
  <si>
    <t>Ev. Juego</t>
  </si>
  <si>
    <t>Juego</t>
  </si>
  <si>
    <t>Estudiante</t>
  </si>
  <si>
    <t>Nota 1 p</t>
  </si>
  <si>
    <t>Nota 2 p</t>
  </si>
  <si>
    <t>Nota 3 p</t>
  </si>
  <si>
    <t>Nota final</t>
  </si>
  <si>
    <t>Nota Faltante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</si>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</sst>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"/>
    </font>
    <font>
      <sz val="11"/>
      <name val="Arial"/>
      <family val="2"/>
    </font>
    <font>
      <b/>
      <sz val="8"/>
      <color indexed="8"/>
      <name val="Monotype Corsiva"/>
      <family val="4"/>
    </font>
    <font>
      <sz val="10"/>
      <name val="Arial"/>
      <family val="2"/>
    </font>
    <font>
      <b/>
      <sz val="8"/>
      <name val="Monotype Corsiva"/>
      <family val="4"/>
    </font>
    <font>
      <sz val="8"/>
      <name val="Arial"/>
      <family val="2"/>
    </font>
    <font>
      <sz val="8"/>
      <color indexed="8"/>
      <name val="Arial"/>
      <family val="2"/>
    </font>
    <font>
      <sz val="8"/>
      <name val="Monotype Corsiva"/>
      <family val="4"/>
    </font>
    <font>
      <sz val="12"/>
      <name val="Times New Roman"/>
      <family val="1"/>
    </font>
    <font>
      <b/>
      <sz val="10"/>
      <name val="Monotype Corsiva"/>
      <family val="4"/>
    </font>
    <font>
      <sz val="10"/>
      <name val="Times New Roman"/>
      <family val="1"/>
    </font>
    <font>
      <sz val="9"/>
      <name val="Arial"/>
      <family val="2"/>
    </font>
    <font>
      <sz val="8.5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0"/>
      <color rgb="FFFF0000"/>
      <name val="Monotype Corsiva"/>
      <family val="4"/>
    </font>
    <font>
      <b/>
      <sz val="11"/>
      <color indexed="8"/>
      <name val="Monotype Corsiva"/>
      <family val="4"/>
    </font>
    <font>
      <sz val="8"/>
      <color theme="3" tint="0.39997558519241921"/>
      <name val="Arial"/>
      <family val="2"/>
    </font>
    <font>
      <sz val="8"/>
      <color rgb="FF92D050"/>
      <name val="Arial"/>
      <family val="2"/>
    </font>
    <font>
      <sz val="8"/>
      <color rgb="FF00B050"/>
      <name val="Arial"/>
      <family val="2"/>
    </font>
    <font>
      <sz val="8"/>
      <color rgb="FFFFFF00"/>
      <name val="Arial"/>
      <family val="2"/>
    </font>
    <font>
      <sz val="8"/>
      <color rgb="FF0070C0"/>
      <name val="Arial"/>
      <family val="2"/>
    </font>
    <font>
      <sz val="8"/>
      <color theme="4"/>
      <name val="Arial"/>
      <family val="2"/>
    </font>
    <font>
      <sz val="9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1" fillId="0" borderId="1" xfId="0" applyFont="1" applyBorder="1"/>
    <xf numFmtId="49" fontId="0" fillId="0" borderId="0" xfId="0" applyNumberFormat="1" applyBorder="1" applyAlignment="1">
      <alignment horizontal="center"/>
    </xf>
    <xf numFmtId="0" fontId="2" fillId="2" borderId="2" xfId="0" applyFont="1" applyFill="1" applyBorder="1" applyAlignment="1">
      <alignment textRotation="255"/>
    </xf>
    <xf numFmtId="49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4" fontId="6" fillId="0" borderId="1" xfId="0" applyNumberFormat="1" applyFont="1" applyFill="1" applyBorder="1"/>
    <xf numFmtId="0" fontId="2" fillId="2" borderId="1" xfId="0" applyFont="1" applyFill="1" applyBorder="1" applyAlignment="1">
      <alignment textRotation="255"/>
    </xf>
    <xf numFmtId="0" fontId="4" fillId="0" borderId="3" xfId="0" applyFont="1" applyBorder="1" applyAlignment="1">
      <alignment textRotation="255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Border="1"/>
    <xf numFmtId="0" fontId="4" fillId="2" borderId="2" xfId="0" applyFont="1" applyFill="1" applyBorder="1" applyAlignment="1">
      <alignment textRotation="255"/>
    </xf>
    <xf numFmtId="0" fontId="9" fillId="0" borderId="1" xfId="0" applyFont="1" applyBorder="1" applyAlignment="1">
      <alignment textRotation="255"/>
    </xf>
    <xf numFmtId="0" fontId="0" fillId="3" borderId="1" xfId="0" applyFill="1" applyBorder="1"/>
    <xf numFmtId="0" fontId="4" fillId="3" borderId="1" xfId="0" applyFont="1" applyFill="1" applyBorder="1" applyAlignment="1">
      <alignment horizontal="center" textRotation="255"/>
    </xf>
    <xf numFmtId="0" fontId="0" fillId="0" borderId="0" xfId="0" applyBorder="1"/>
    <xf numFmtId="164" fontId="6" fillId="0" borderId="4" xfId="0" applyNumberFormat="1" applyFont="1" applyFill="1" applyBorder="1"/>
    <xf numFmtId="0" fontId="0" fillId="0" borderId="4" xfId="0" applyBorder="1"/>
    <xf numFmtId="0" fontId="2" fillId="0" borderId="1" xfId="0" applyFont="1" applyFill="1" applyBorder="1" applyAlignment="1">
      <alignment textRotation="255"/>
    </xf>
    <xf numFmtId="2" fontId="5" fillId="3" borderId="1" xfId="0" applyNumberFormat="1" applyFont="1" applyFill="1" applyBorder="1"/>
    <xf numFmtId="0" fontId="4" fillId="0" borderId="1" xfId="0" applyFont="1" applyBorder="1" applyAlignment="1">
      <alignment textRotation="255"/>
    </xf>
    <xf numFmtId="0" fontId="0" fillId="3" borderId="0" xfId="0" applyFill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3" fillId="0" borderId="0" xfId="0" applyFont="1"/>
    <xf numFmtId="0" fontId="10" fillId="4" borderId="1" xfId="0" applyFont="1" applyFill="1" applyBorder="1"/>
    <xf numFmtId="0" fontId="11" fillId="4" borderId="1" xfId="0" applyFont="1" applyFill="1" applyBorder="1"/>
    <xf numFmtId="0" fontId="12" fillId="4" borderId="1" xfId="0" applyFont="1" applyFill="1" applyBorder="1"/>
    <xf numFmtId="0" fontId="4" fillId="5" borderId="3" xfId="0" applyFont="1" applyFill="1" applyBorder="1" applyAlignment="1">
      <alignment textRotation="255"/>
    </xf>
    <xf numFmtId="0" fontId="2" fillId="5" borderId="2" xfId="0" applyFont="1" applyFill="1" applyBorder="1" applyAlignment="1">
      <alignment textRotation="255"/>
    </xf>
    <xf numFmtId="0" fontId="0" fillId="4" borderId="1" xfId="0" applyFill="1" applyBorder="1"/>
    <xf numFmtId="0" fontId="8" fillId="4" borderId="1" xfId="0" applyFont="1" applyFill="1" applyBorder="1"/>
    <xf numFmtId="0" fontId="1" fillId="4" borderId="1" xfId="0" applyFont="1" applyFill="1" applyBorder="1"/>
    <xf numFmtId="164" fontId="5" fillId="4" borderId="1" xfId="0" applyNumberFormat="1" applyFont="1" applyFill="1" applyBorder="1"/>
    <xf numFmtId="164" fontId="6" fillId="4" borderId="1" xfId="0" applyNumberFormat="1" applyFont="1" applyFill="1" applyBorder="1"/>
    <xf numFmtId="9" fontId="16" fillId="7" borderId="2" xfId="0" applyNumberFormat="1" applyFont="1" applyFill="1" applyBorder="1" applyAlignment="1">
      <alignment textRotation="255"/>
    </xf>
    <xf numFmtId="2" fontId="1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3" fillId="0" borderId="1" xfId="0" applyFont="1" applyBorder="1"/>
    <xf numFmtId="2" fontId="18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2" fontId="5" fillId="4" borderId="1" xfId="0" applyNumberFormat="1" applyFont="1" applyFill="1" applyBorder="1"/>
    <xf numFmtId="2" fontId="0" fillId="3" borderId="1" xfId="0" applyNumberFormat="1" applyFill="1" applyBorder="1" applyAlignment="1">
      <alignment horizontal="center"/>
    </xf>
    <xf numFmtId="2" fontId="6" fillId="4" borderId="1" xfId="0" applyNumberFormat="1" applyFont="1" applyFill="1" applyBorder="1"/>
    <xf numFmtId="2" fontId="6" fillId="0" borderId="1" xfId="0" applyNumberFormat="1" applyFont="1" applyFill="1" applyBorder="1"/>
    <xf numFmtId="2" fontId="19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4" fillId="6" borderId="3" xfId="0" applyFont="1" applyFill="1" applyBorder="1" applyAlignment="1">
      <alignment textRotation="255"/>
    </xf>
    <xf numFmtId="0" fontId="2" fillId="6" borderId="2" xfId="0" applyFont="1" applyFill="1" applyBorder="1" applyAlignment="1">
      <alignment textRotation="255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5" fillId="3" borderId="0" xfId="0" applyNumberFormat="1" applyFont="1" applyFill="1" applyBorder="1"/>
    <xf numFmtId="2" fontId="5" fillId="3" borderId="0" xfId="0" applyNumberFormat="1" applyFont="1" applyFill="1" applyBorder="1" applyAlignment="1">
      <alignment horizontal="center"/>
    </xf>
    <xf numFmtId="2" fontId="2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2" fontId="6" fillId="8" borderId="1" xfId="0" applyNumberFormat="1" applyFont="1" applyFill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2" fontId="13" fillId="4" borderId="1" xfId="0" applyNumberFormat="1" applyFont="1" applyFill="1" applyBorder="1"/>
    <xf numFmtId="2" fontId="13" fillId="0" borderId="1" xfId="0" applyNumberFormat="1" applyFont="1" applyBorder="1"/>
    <xf numFmtId="2" fontId="6" fillId="9" borderId="1" xfId="0" applyNumberFormat="1" applyFont="1" applyFill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0" fillId="4" borderId="0" xfId="0" applyFill="1"/>
    <xf numFmtId="0" fontId="23" fillId="4" borderId="1" xfId="0" applyFont="1" applyFill="1" applyBorder="1" applyAlignment="1">
      <alignment horizontal="left"/>
    </xf>
    <xf numFmtId="0" fontId="11" fillId="0" borderId="0" xfId="0" applyFont="1" applyBorder="1"/>
    <xf numFmtId="0" fontId="23" fillId="4" borderId="1" xfId="0" applyFont="1" applyFill="1" applyBorder="1"/>
    <xf numFmtId="0" fontId="5" fillId="4" borderId="1" xfId="0" applyFont="1" applyFill="1" applyBorder="1"/>
    <xf numFmtId="0" fontId="5" fillId="0" borderId="1" xfId="0" applyFont="1" applyBorder="1"/>
    <xf numFmtId="0" fontId="3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4" fillId="0" borderId="1" xfId="0" applyFont="1" applyBorder="1" applyAlignment="1">
      <alignment textRotation="255"/>
    </xf>
    <xf numFmtId="2" fontId="0" fillId="0" borderId="1" xfId="0" applyNumberFormat="1" applyBorder="1"/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6"/>
  <sheetViews>
    <sheetView tabSelected="1" view="pageLayout" topLeftCell="BB20" workbookViewId="0">
      <selection activeCell="BY20" sqref="BY20"/>
    </sheetView>
  </sheetViews>
  <sheetFormatPr baseColWidth="10" defaultColWidth="11.28515625" defaultRowHeight="12.75" x14ac:dyDescent="0.2"/>
  <cols>
    <col min="1" max="1" width="2.5703125" customWidth="1"/>
    <col min="2" max="2" width="26.42578125" customWidth="1"/>
    <col min="3" max="3" width="1.42578125" customWidth="1"/>
    <col min="4" max="7" width="3.7109375" customWidth="1"/>
    <col min="8" max="8" width="2.42578125" customWidth="1"/>
    <col min="9" max="24" width="3.7109375" customWidth="1"/>
    <col min="25" max="25" width="1.42578125" customWidth="1"/>
    <col min="26" max="30" width="3.7109375" customWidth="1"/>
    <col min="31" max="31" width="4.28515625" customWidth="1"/>
    <col min="32" max="32" width="2.42578125" customWidth="1"/>
    <col min="33" max="33" width="25.7109375" customWidth="1"/>
    <col min="34" max="34" width="1.42578125" customWidth="1"/>
    <col min="35" max="55" width="3.7109375" customWidth="1"/>
    <col min="56" max="56" width="1.42578125" customWidth="1"/>
    <col min="57" max="62" width="3.7109375" customWidth="1"/>
    <col min="63" max="63" width="2.42578125" customWidth="1"/>
    <col min="64" max="64" width="22.5703125" customWidth="1"/>
    <col min="65" max="65" width="1.42578125" customWidth="1"/>
    <col min="66" max="85" width="3.7109375" customWidth="1"/>
    <col min="86" max="86" width="1.42578125" customWidth="1"/>
    <col min="87" max="92" width="3.7109375" customWidth="1"/>
    <col min="93" max="93" width="4.42578125" customWidth="1"/>
  </cols>
  <sheetData>
    <row r="1" spans="1:93" ht="155.85" customHeight="1" x14ac:dyDescent="0.2">
      <c r="A1" s="4"/>
      <c r="B1" s="16"/>
      <c r="C1" s="18" t="s">
        <v>71</v>
      </c>
      <c r="D1" s="9" t="s">
        <v>37</v>
      </c>
      <c r="E1" s="15" t="s">
        <v>38</v>
      </c>
      <c r="F1" s="16" t="s">
        <v>39</v>
      </c>
      <c r="G1" s="5" t="s">
        <v>40</v>
      </c>
      <c r="H1" s="16"/>
      <c r="I1" s="15" t="s">
        <v>70</v>
      </c>
      <c r="J1" s="15" t="s">
        <v>68</v>
      </c>
      <c r="K1" s="15" t="s">
        <v>69</v>
      </c>
      <c r="L1" s="22" t="s">
        <v>36</v>
      </c>
      <c r="M1" s="5" t="s">
        <v>78</v>
      </c>
      <c r="N1" s="5" t="s">
        <v>33</v>
      </c>
      <c r="O1" s="32" t="s">
        <v>26</v>
      </c>
      <c r="P1" s="11" t="s">
        <v>27</v>
      </c>
      <c r="Q1" s="11" t="s">
        <v>28</v>
      </c>
      <c r="R1" s="12" t="s">
        <v>29</v>
      </c>
      <c r="S1" s="33" t="s">
        <v>32</v>
      </c>
      <c r="T1" s="12" t="s">
        <v>27</v>
      </c>
      <c r="U1" s="11" t="s">
        <v>28</v>
      </c>
      <c r="V1" s="12" t="s">
        <v>29</v>
      </c>
      <c r="W1" s="12" t="s">
        <v>30</v>
      </c>
      <c r="X1" s="12" t="s">
        <v>31</v>
      </c>
      <c r="Y1" s="18" t="s">
        <v>71</v>
      </c>
      <c r="Z1" s="10" t="s">
        <v>34</v>
      </c>
      <c r="AA1" s="16" t="s">
        <v>35</v>
      </c>
      <c r="AB1" s="24" t="s">
        <v>72</v>
      </c>
      <c r="AC1" s="22" t="s">
        <v>73</v>
      </c>
      <c r="AD1" s="22" t="s">
        <v>74</v>
      </c>
      <c r="AE1" s="39" t="s">
        <v>75</v>
      </c>
      <c r="AF1" s="4"/>
      <c r="AG1" s="62"/>
      <c r="AH1" s="18" t="s">
        <v>71</v>
      </c>
      <c r="AI1" s="9" t="s">
        <v>79</v>
      </c>
      <c r="AJ1" s="15" t="s">
        <v>80</v>
      </c>
      <c r="AK1" s="16" t="s">
        <v>81</v>
      </c>
      <c r="AL1" s="16" t="s">
        <v>82</v>
      </c>
      <c r="AM1" s="5" t="s">
        <v>83</v>
      </c>
      <c r="AN1" s="15" t="s">
        <v>84</v>
      </c>
      <c r="AO1" s="15" t="s">
        <v>85</v>
      </c>
      <c r="AP1" s="15" t="s">
        <v>86</v>
      </c>
      <c r="AQ1" s="22" t="s">
        <v>87</v>
      </c>
      <c r="AR1" s="5" t="s">
        <v>88</v>
      </c>
      <c r="AS1" s="5" t="s">
        <v>89</v>
      </c>
      <c r="AT1" s="63" t="s">
        <v>26</v>
      </c>
      <c r="AU1" s="11" t="s">
        <v>27</v>
      </c>
      <c r="AV1" s="11" t="s">
        <v>28</v>
      </c>
      <c r="AW1" s="12" t="s">
        <v>29</v>
      </c>
      <c r="AX1" s="64" t="s">
        <v>32</v>
      </c>
      <c r="AY1" s="12" t="s">
        <v>27</v>
      </c>
      <c r="AZ1" s="11" t="s">
        <v>28</v>
      </c>
      <c r="BA1" s="12" t="s">
        <v>29</v>
      </c>
      <c r="BB1" s="12" t="s">
        <v>30</v>
      </c>
      <c r="BC1" s="12" t="s">
        <v>31</v>
      </c>
      <c r="BD1" s="18" t="s">
        <v>71</v>
      </c>
      <c r="BE1" s="10" t="s">
        <v>34</v>
      </c>
      <c r="BF1" s="16" t="s">
        <v>35</v>
      </c>
      <c r="BG1" s="24" t="s">
        <v>72</v>
      </c>
      <c r="BH1" s="22" t="s">
        <v>73</v>
      </c>
      <c r="BI1" s="22" t="s">
        <v>74</v>
      </c>
      <c r="BJ1" s="39" t="s">
        <v>75</v>
      </c>
      <c r="BK1" s="4"/>
      <c r="BL1" s="62"/>
      <c r="BM1" s="18" t="s">
        <v>71</v>
      </c>
      <c r="BN1" s="16" t="s">
        <v>81</v>
      </c>
      <c r="BO1" s="16" t="s">
        <v>82</v>
      </c>
      <c r="BP1" s="5" t="s">
        <v>83</v>
      </c>
      <c r="BQ1" s="15" t="s">
        <v>86</v>
      </c>
      <c r="BR1" s="15" t="s">
        <v>85</v>
      </c>
      <c r="BS1" s="15" t="s">
        <v>94</v>
      </c>
      <c r="BT1" s="22" t="s">
        <v>87</v>
      </c>
      <c r="BU1" s="89" t="s">
        <v>95</v>
      </c>
      <c r="BV1" s="5" t="s">
        <v>96</v>
      </c>
      <c r="BW1" s="5" t="s">
        <v>97</v>
      </c>
      <c r="BX1" s="63" t="s">
        <v>26</v>
      </c>
      <c r="BY1" s="11" t="s">
        <v>27</v>
      </c>
      <c r="BZ1" s="11" t="s">
        <v>28</v>
      </c>
      <c r="CA1" s="12" t="s">
        <v>29</v>
      </c>
      <c r="CB1" s="64" t="s">
        <v>32</v>
      </c>
      <c r="CC1" s="12" t="s">
        <v>27</v>
      </c>
      <c r="CD1" s="11" t="s">
        <v>28</v>
      </c>
      <c r="CE1" s="12" t="s">
        <v>29</v>
      </c>
      <c r="CF1" s="12" t="s">
        <v>30</v>
      </c>
      <c r="CG1" s="12" t="s">
        <v>31</v>
      </c>
      <c r="CH1" s="18" t="s">
        <v>71</v>
      </c>
      <c r="CI1" s="10" t="s">
        <v>34</v>
      </c>
      <c r="CJ1" s="16" t="s">
        <v>35</v>
      </c>
      <c r="CK1" s="24" t="s">
        <v>72</v>
      </c>
      <c r="CL1" s="22" t="s">
        <v>73</v>
      </c>
      <c r="CM1" s="22" t="s">
        <v>74</v>
      </c>
      <c r="CN1" s="39" t="s">
        <v>75</v>
      </c>
      <c r="CO1" s="89" t="s">
        <v>113</v>
      </c>
    </row>
    <row r="2" spans="1:93" ht="17.100000000000001" customHeight="1" x14ac:dyDescent="0.2">
      <c r="A2" s="2" t="s">
        <v>25</v>
      </c>
      <c r="B2" s="27" t="s">
        <v>42</v>
      </c>
      <c r="C2" s="25"/>
      <c r="D2" s="40">
        <v>3</v>
      </c>
      <c r="E2" s="40">
        <v>3</v>
      </c>
      <c r="F2" s="41">
        <v>2.2999999999999998</v>
      </c>
      <c r="G2" s="41">
        <v>2.6</v>
      </c>
      <c r="H2" s="41"/>
      <c r="I2" s="41">
        <v>2.2999999999999998</v>
      </c>
      <c r="J2" s="41">
        <v>2</v>
      </c>
      <c r="K2" s="41">
        <v>4.3</v>
      </c>
      <c r="L2" s="41">
        <v>5</v>
      </c>
      <c r="M2" s="41">
        <v>4.3</v>
      </c>
      <c r="N2" s="41">
        <v>5</v>
      </c>
      <c r="O2" s="42">
        <f t="shared" ref="O2:O23" si="0">(P2+Q2+R2)/3</f>
        <v>4.5</v>
      </c>
      <c r="P2" s="41">
        <v>4.5</v>
      </c>
      <c r="Q2" s="51">
        <v>4.5</v>
      </c>
      <c r="R2" s="41">
        <v>4.5</v>
      </c>
      <c r="S2" s="43">
        <f t="shared" ref="S2:S23" si="1">(T2+U2+V2+W2+X2)</f>
        <v>5</v>
      </c>
      <c r="T2" s="41">
        <v>1</v>
      </c>
      <c r="U2" s="41">
        <v>1</v>
      </c>
      <c r="V2" s="41">
        <v>1</v>
      </c>
      <c r="W2" s="60">
        <v>1</v>
      </c>
      <c r="X2" s="60">
        <v>1</v>
      </c>
      <c r="Y2" s="44"/>
      <c r="Z2" s="41">
        <v>1.5</v>
      </c>
      <c r="AA2" s="41">
        <v>4.25</v>
      </c>
      <c r="AB2" s="45">
        <f t="shared" ref="AB2:AB19" si="2">((D2+E2+F2+G2+I2+J2+K2+L2+M2+N2+O2+S2)/12)*0.7</f>
        <v>2.5258333333333329</v>
      </c>
      <c r="AC2" s="46">
        <f t="shared" ref="AC2:AC23" si="3">Z2*0.2</f>
        <v>0.30000000000000004</v>
      </c>
      <c r="AD2" s="46">
        <f t="shared" ref="AD2:AD23" si="4">AA2*0.1</f>
        <v>0.42500000000000004</v>
      </c>
      <c r="AE2" s="47">
        <f>(AB2+AC2+AD2)</f>
        <v>3.2508333333333326</v>
      </c>
      <c r="AF2" s="78" t="s">
        <v>25</v>
      </c>
      <c r="AG2" s="27" t="s">
        <v>42</v>
      </c>
      <c r="AH2" s="25"/>
      <c r="AI2" s="40">
        <v>3</v>
      </c>
      <c r="AJ2" s="40">
        <v>3</v>
      </c>
      <c r="AK2" s="41"/>
      <c r="AL2" s="41"/>
      <c r="AM2" s="41"/>
      <c r="AN2" s="41">
        <v>2.2000000000000002</v>
      </c>
      <c r="AO2" s="41"/>
      <c r="AP2" s="41">
        <v>1.4</v>
      </c>
      <c r="AQ2" s="41">
        <v>5</v>
      </c>
      <c r="AR2" s="41">
        <v>3.9</v>
      </c>
      <c r="AS2" s="41">
        <v>4</v>
      </c>
      <c r="AT2" s="42">
        <f t="shared" ref="AT2:AT23" si="5">(AU2+AV2+AW2)/3</f>
        <v>1</v>
      </c>
      <c r="AU2" s="41">
        <v>1</v>
      </c>
      <c r="AV2" s="61">
        <v>1</v>
      </c>
      <c r="AW2" s="41">
        <v>1</v>
      </c>
      <c r="AX2" s="43">
        <f t="shared" ref="AX2:AX23" si="6">(AY2+AZ2+BA2+BB2+BC2)</f>
        <v>2</v>
      </c>
      <c r="AY2" s="41">
        <v>1</v>
      </c>
      <c r="AZ2" s="41">
        <v>1</v>
      </c>
      <c r="BA2" s="41"/>
      <c r="BB2" s="41"/>
      <c r="BC2" s="41"/>
      <c r="BD2" s="65"/>
      <c r="BE2" s="40">
        <v>4</v>
      </c>
      <c r="BF2" s="41">
        <v>3.98</v>
      </c>
      <c r="BG2" s="45">
        <f>((AI2+AJ2+AN2+AP2+AQ2+AS2+AT2+AX2+AR2)/9)*0.7</f>
        <v>1.9833333333333334</v>
      </c>
      <c r="BH2" s="46">
        <f t="shared" ref="BH2:BH23" si="7">BE2*0.2</f>
        <v>0.8</v>
      </c>
      <c r="BI2" s="46">
        <f t="shared" ref="BI2:BI23" si="8">BF2*0.1</f>
        <v>0.39800000000000002</v>
      </c>
      <c r="BJ2" s="47">
        <f t="shared" ref="BJ2:BJ20" si="9">(BG2+BH2+BI2)</f>
        <v>3.1813333333333333</v>
      </c>
      <c r="BK2" s="78" t="s">
        <v>25</v>
      </c>
      <c r="BL2" s="30" t="s">
        <v>42</v>
      </c>
      <c r="BM2" s="25"/>
      <c r="BN2" s="59">
        <v>2.9</v>
      </c>
      <c r="BO2" s="40">
        <v>3</v>
      </c>
      <c r="BP2" s="41"/>
      <c r="BQ2" s="40">
        <v>3</v>
      </c>
      <c r="BR2" s="41">
        <v>2.2000000000000002</v>
      </c>
      <c r="BS2" s="41"/>
      <c r="BT2" s="41">
        <v>3.13</v>
      </c>
      <c r="BU2" s="41">
        <v>4.3</v>
      </c>
      <c r="BV2" s="41">
        <v>1</v>
      </c>
      <c r="BW2" s="41">
        <v>4</v>
      </c>
      <c r="BX2" s="42">
        <f t="shared" ref="BX2:BX23" si="10">(BY2+BZ2+CA2)/3</f>
        <v>4.666666666666667</v>
      </c>
      <c r="BY2" s="61">
        <v>4.5</v>
      </c>
      <c r="BZ2" s="61">
        <v>5</v>
      </c>
      <c r="CA2" s="61">
        <v>4.5</v>
      </c>
      <c r="CB2" s="43">
        <f t="shared" ref="CB2:CB23" si="11">(CC2+CD2+CE2+CF2+CG2)</f>
        <v>4</v>
      </c>
      <c r="CC2" s="41">
        <v>1</v>
      </c>
      <c r="CD2" s="41">
        <v>1</v>
      </c>
      <c r="CE2" s="41">
        <v>1</v>
      </c>
      <c r="CF2" s="41">
        <v>1</v>
      </c>
      <c r="CG2" s="41"/>
      <c r="CH2" s="65"/>
      <c r="CI2" s="41">
        <v>5</v>
      </c>
      <c r="CJ2" s="41">
        <v>4.0999999999999996</v>
      </c>
      <c r="CK2" s="45">
        <f>((BN2+BO2+BQ2+BR2+BT2+BU2+BW2+BX2+CB2+BV2)/10)*0.7</f>
        <v>2.2537666666666669</v>
      </c>
      <c r="CL2" s="46">
        <f t="shared" ref="CL2:CL23" si="12">CI2*0.2</f>
        <v>1</v>
      </c>
      <c r="CM2" s="46">
        <f t="shared" ref="CM2:CM23" si="13">CJ2*0.1</f>
        <v>0.41</v>
      </c>
      <c r="CN2" s="47">
        <f t="shared" ref="CN2:CN8" si="14">(CK2+CL2+CM2)</f>
        <v>3.6637666666666671</v>
      </c>
      <c r="CO2" s="90">
        <f>(CN2*0.4+BJ2*0.3+AE2*0.3)</f>
        <v>3.3951566666666668</v>
      </c>
    </row>
    <row r="3" spans="1:93" ht="17.100000000000001" customHeight="1" x14ac:dyDescent="0.2">
      <c r="A3" s="2" t="s">
        <v>0</v>
      </c>
      <c r="B3" s="30" t="s">
        <v>43</v>
      </c>
      <c r="C3" s="23"/>
      <c r="D3" s="41">
        <v>1</v>
      </c>
      <c r="E3" s="40">
        <v>3</v>
      </c>
      <c r="F3" s="40">
        <v>3</v>
      </c>
      <c r="G3" s="41">
        <v>1</v>
      </c>
      <c r="H3" s="41"/>
      <c r="I3" s="53">
        <v>1</v>
      </c>
      <c r="J3" s="41">
        <v>2</v>
      </c>
      <c r="K3" s="41">
        <v>3.4</v>
      </c>
      <c r="L3" s="41">
        <v>2</v>
      </c>
      <c r="M3" s="41">
        <v>3.5</v>
      </c>
      <c r="N3" s="41">
        <v>1</v>
      </c>
      <c r="O3" s="42">
        <f t="shared" si="0"/>
        <v>1</v>
      </c>
      <c r="P3" s="41">
        <v>1</v>
      </c>
      <c r="Q3" s="61">
        <v>1</v>
      </c>
      <c r="R3" s="41">
        <v>1</v>
      </c>
      <c r="S3" s="43">
        <f t="shared" si="1"/>
        <v>5</v>
      </c>
      <c r="T3" s="41">
        <v>1</v>
      </c>
      <c r="U3" s="41">
        <v>1</v>
      </c>
      <c r="V3" s="41">
        <v>1</v>
      </c>
      <c r="W3" s="60">
        <v>1</v>
      </c>
      <c r="X3" s="60">
        <v>1</v>
      </c>
      <c r="Y3" s="48"/>
      <c r="Z3" s="41">
        <v>1</v>
      </c>
      <c r="AA3" s="41">
        <v>4.2</v>
      </c>
      <c r="AB3" s="45">
        <f t="shared" si="2"/>
        <v>1.5691666666666666</v>
      </c>
      <c r="AC3" s="46">
        <f t="shared" si="3"/>
        <v>0.2</v>
      </c>
      <c r="AD3" s="46">
        <f t="shared" si="4"/>
        <v>0.42000000000000004</v>
      </c>
      <c r="AE3" s="47">
        <f>(AB3+AC3+AD3)</f>
        <v>2.1891666666666665</v>
      </c>
      <c r="AF3" s="78" t="s">
        <v>0</v>
      </c>
      <c r="AG3" s="30" t="s">
        <v>43</v>
      </c>
      <c r="AH3" s="23"/>
      <c r="AI3" s="40">
        <v>3</v>
      </c>
      <c r="AJ3" s="41">
        <v>1</v>
      </c>
      <c r="AK3" s="41"/>
      <c r="AL3" s="41"/>
      <c r="AM3" s="41"/>
      <c r="AN3" s="41">
        <v>4.5</v>
      </c>
      <c r="AO3" s="41"/>
      <c r="AP3" s="41">
        <v>5</v>
      </c>
      <c r="AQ3" s="41">
        <v>4.83</v>
      </c>
      <c r="AR3" s="41">
        <v>4.2</v>
      </c>
      <c r="AS3" s="41">
        <v>4.3</v>
      </c>
      <c r="AT3" s="42">
        <f t="shared" si="5"/>
        <v>5</v>
      </c>
      <c r="AU3" s="41">
        <v>5</v>
      </c>
      <c r="AV3" s="41">
        <v>5</v>
      </c>
      <c r="AW3" s="41">
        <v>5</v>
      </c>
      <c r="AX3" s="43">
        <f t="shared" si="6"/>
        <v>2</v>
      </c>
      <c r="AY3" s="41">
        <v>1</v>
      </c>
      <c r="AZ3" s="41">
        <v>1</v>
      </c>
      <c r="BA3" s="41"/>
      <c r="BB3" s="41"/>
      <c r="BC3" s="41"/>
      <c r="BD3" s="48"/>
      <c r="BE3" s="40">
        <v>2.75</v>
      </c>
      <c r="BF3" s="41">
        <v>4.0999999999999996</v>
      </c>
      <c r="BG3" s="45">
        <f t="shared" ref="BG3:BG30" si="15">((AI3+AJ3+AN3+AP3+AQ3+AS3+AT3+AX3+AR3)/9)*0.7</f>
        <v>2.6312222222222217</v>
      </c>
      <c r="BH3" s="46">
        <f t="shared" si="7"/>
        <v>0.55000000000000004</v>
      </c>
      <c r="BI3" s="46">
        <f t="shared" si="8"/>
        <v>0.41</v>
      </c>
      <c r="BJ3" s="47">
        <f t="shared" si="9"/>
        <v>3.5912222222222221</v>
      </c>
      <c r="BK3" s="78" t="s">
        <v>0</v>
      </c>
      <c r="BL3" s="85" t="s">
        <v>43</v>
      </c>
      <c r="BM3" s="23"/>
      <c r="BN3" s="41">
        <v>1</v>
      </c>
      <c r="BO3" s="40">
        <v>3</v>
      </c>
      <c r="BP3" s="41"/>
      <c r="BQ3" s="40">
        <v>2</v>
      </c>
      <c r="BR3" s="41">
        <v>5</v>
      </c>
      <c r="BS3" s="41"/>
      <c r="BT3" s="41">
        <v>2.5</v>
      </c>
      <c r="BU3" s="41">
        <v>5</v>
      </c>
      <c r="BV3" s="41">
        <v>5</v>
      </c>
      <c r="BW3" s="41">
        <v>5</v>
      </c>
      <c r="BX3" s="42">
        <f t="shared" si="10"/>
        <v>1</v>
      </c>
      <c r="BY3" s="41">
        <v>1</v>
      </c>
      <c r="BZ3" s="61">
        <v>1</v>
      </c>
      <c r="CA3" s="41">
        <v>1</v>
      </c>
      <c r="CB3" s="43">
        <f t="shared" si="11"/>
        <v>1</v>
      </c>
      <c r="CC3" s="60">
        <v>1</v>
      </c>
      <c r="CD3" s="41"/>
      <c r="CE3" s="41"/>
      <c r="CF3" s="41"/>
      <c r="CG3" s="41"/>
      <c r="CH3" s="48"/>
      <c r="CI3" s="41">
        <v>5</v>
      </c>
      <c r="CJ3" s="41">
        <v>5</v>
      </c>
      <c r="CK3" s="45">
        <f>((BN3+BO3+BQ3+BR3+BT3+BU3+BW3+BX3+CB3+BV3)/10)*0.7</f>
        <v>2.1349999999999998</v>
      </c>
      <c r="CL3" s="46">
        <f t="shared" si="12"/>
        <v>1</v>
      </c>
      <c r="CM3" s="46">
        <f t="shared" si="13"/>
        <v>0.5</v>
      </c>
      <c r="CN3" s="47">
        <v>5</v>
      </c>
      <c r="CO3" s="90">
        <f>(CN3*0.4+BJ3*0.3+AE3*0.3)</f>
        <v>3.7341166666666661</v>
      </c>
    </row>
    <row r="4" spans="1:93" ht="17.100000000000001" customHeight="1" x14ac:dyDescent="0.2">
      <c r="A4" s="2" t="s">
        <v>1</v>
      </c>
      <c r="B4" s="27" t="s">
        <v>44</v>
      </c>
      <c r="C4" s="23"/>
      <c r="D4" s="41">
        <v>1</v>
      </c>
      <c r="E4" s="49">
        <v>4.2</v>
      </c>
      <c r="F4" s="41">
        <v>1.2</v>
      </c>
      <c r="G4" s="41">
        <v>2</v>
      </c>
      <c r="H4" s="41"/>
      <c r="I4" s="41">
        <v>3</v>
      </c>
      <c r="J4" s="41">
        <v>4</v>
      </c>
      <c r="K4" s="41">
        <v>4.3</v>
      </c>
      <c r="L4" s="41">
        <v>5</v>
      </c>
      <c r="M4" s="41">
        <v>4</v>
      </c>
      <c r="N4" s="41">
        <v>2.4</v>
      </c>
      <c r="O4" s="42">
        <f t="shared" si="0"/>
        <v>5</v>
      </c>
      <c r="P4" s="41">
        <v>5</v>
      </c>
      <c r="Q4" s="51">
        <v>5</v>
      </c>
      <c r="R4" s="41">
        <v>5</v>
      </c>
      <c r="S4" s="43">
        <f t="shared" si="1"/>
        <v>4</v>
      </c>
      <c r="T4" s="41">
        <v>1</v>
      </c>
      <c r="U4" s="60">
        <v>1</v>
      </c>
      <c r="V4" s="60">
        <v>1</v>
      </c>
      <c r="W4" s="60">
        <v>1</v>
      </c>
      <c r="X4" s="41"/>
      <c r="Y4" s="48"/>
      <c r="Z4" s="41">
        <v>1.75</v>
      </c>
      <c r="AA4" s="41">
        <v>4.37</v>
      </c>
      <c r="AB4" s="45">
        <f t="shared" si="2"/>
        <v>2.3391666666666664</v>
      </c>
      <c r="AC4" s="46">
        <f t="shared" si="3"/>
        <v>0.35000000000000003</v>
      </c>
      <c r="AD4" s="46">
        <f t="shared" si="4"/>
        <v>0.43700000000000006</v>
      </c>
      <c r="AE4" s="47">
        <f>(AB4+AC4+AD4)</f>
        <v>3.1261666666666663</v>
      </c>
      <c r="AF4" s="78" t="s">
        <v>1</v>
      </c>
      <c r="AG4" s="27" t="s">
        <v>44</v>
      </c>
      <c r="AH4" s="23"/>
      <c r="AI4" s="41">
        <v>3.6</v>
      </c>
      <c r="AJ4" s="41">
        <v>1.2</v>
      </c>
      <c r="AK4" s="41"/>
      <c r="AL4" s="41"/>
      <c r="AM4" s="41"/>
      <c r="AN4" s="41">
        <v>4.5</v>
      </c>
      <c r="AO4" s="41"/>
      <c r="AP4" s="41">
        <v>4</v>
      </c>
      <c r="AQ4" s="41">
        <v>4.67</v>
      </c>
      <c r="AR4" s="41">
        <v>3.8</v>
      </c>
      <c r="AS4" s="41">
        <v>4.2</v>
      </c>
      <c r="AT4" s="42">
        <f t="shared" si="5"/>
        <v>1</v>
      </c>
      <c r="AU4" s="61">
        <v>1</v>
      </c>
      <c r="AV4" s="61">
        <v>1</v>
      </c>
      <c r="AW4" s="41">
        <v>1</v>
      </c>
      <c r="AX4" s="43">
        <f t="shared" si="6"/>
        <v>3</v>
      </c>
      <c r="AY4" s="41">
        <v>1</v>
      </c>
      <c r="AZ4" s="41">
        <v>1</v>
      </c>
      <c r="BA4" s="41">
        <v>1</v>
      </c>
      <c r="BB4" s="41"/>
      <c r="BC4" s="41"/>
      <c r="BD4" s="48"/>
      <c r="BE4" s="40">
        <v>4.25</v>
      </c>
      <c r="BF4" s="41">
        <v>4.4000000000000004</v>
      </c>
      <c r="BG4" s="45">
        <f t="shared" si="15"/>
        <v>2.331</v>
      </c>
      <c r="BH4" s="46">
        <f t="shared" si="7"/>
        <v>0.85000000000000009</v>
      </c>
      <c r="BI4" s="46">
        <f t="shared" si="8"/>
        <v>0.44000000000000006</v>
      </c>
      <c r="BJ4" s="47">
        <f t="shared" si="9"/>
        <v>3.621</v>
      </c>
      <c r="BK4" s="78" t="s">
        <v>1</v>
      </c>
      <c r="BL4" s="30" t="s">
        <v>44</v>
      </c>
      <c r="BM4" s="23"/>
      <c r="BN4" s="41">
        <v>4.2</v>
      </c>
      <c r="BO4" s="41">
        <v>3.35</v>
      </c>
      <c r="BP4" s="41"/>
      <c r="BQ4" s="41">
        <v>1.4</v>
      </c>
      <c r="BR4" s="41">
        <v>5</v>
      </c>
      <c r="BS4" s="41"/>
      <c r="BT4" s="41">
        <v>5</v>
      </c>
      <c r="BU4" s="41">
        <v>5</v>
      </c>
      <c r="BV4" s="41">
        <v>5</v>
      </c>
      <c r="BW4" s="41">
        <v>5</v>
      </c>
      <c r="BX4" s="42">
        <f t="shared" si="10"/>
        <v>1</v>
      </c>
      <c r="BY4" s="61">
        <v>1</v>
      </c>
      <c r="BZ4" s="61">
        <v>1</v>
      </c>
      <c r="CA4" s="41">
        <v>1</v>
      </c>
      <c r="CB4" s="43">
        <f t="shared" si="11"/>
        <v>3</v>
      </c>
      <c r="CC4" s="41">
        <v>1</v>
      </c>
      <c r="CD4" s="41">
        <v>1</v>
      </c>
      <c r="CE4" s="41">
        <v>1</v>
      </c>
      <c r="CF4" s="41"/>
      <c r="CG4" s="41"/>
      <c r="CH4" s="48"/>
      <c r="CI4" s="41">
        <v>5</v>
      </c>
      <c r="CJ4" s="41">
        <v>5</v>
      </c>
      <c r="CK4" s="45">
        <f>((BN4+BO4+BQ4+BR4+BT4+BU4+BW4+BX4+CB4+BV4)/10)*0.7</f>
        <v>2.6565000000000003</v>
      </c>
      <c r="CL4" s="46">
        <f t="shared" si="12"/>
        <v>1</v>
      </c>
      <c r="CM4" s="46">
        <f t="shared" si="13"/>
        <v>0.5</v>
      </c>
      <c r="CN4" s="47">
        <v>5</v>
      </c>
      <c r="CO4" s="90">
        <f>(CN4*0.4+BJ4*0.3+AE4*0.3)</f>
        <v>4.0241499999999997</v>
      </c>
    </row>
    <row r="5" spans="1:93" ht="17.100000000000001" customHeight="1" x14ac:dyDescent="0.2">
      <c r="A5" s="2" t="s">
        <v>2</v>
      </c>
      <c r="B5" s="27" t="s">
        <v>45</v>
      </c>
      <c r="C5" s="23"/>
      <c r="D5" s="41">
        <v>1.3</v>
      </c>
      <c r="E5" s="41">
        <v>2.2999999999999998</v>
      </c>
      <c r="F5" s="41">
        <v>4.3</v>
      </c>
      <c r="G5" s="53">
        <v>1</v>
      </c>
      <c r="H5" s="41"/>
      <c r="I5" s="41">
        <v>3.8</v>
      </c>
      <c r="J5" s="41">
        <v>4</v>
      </c>
      <c r="K5" s="41">
        <v>3.6</v>
      </c>
      <c r="L5" s="41">
        <v>4.5</v>
      </c>
      <c r="M5" s="41">
        <v>4.5</v>
      </c>
      <c r="N5" s="41">
        <v>4.5</v>
      </c>
      <c r="O5" s="42">
        <f t="shared" si="0"/>
        <v>5</v>
      </c>
      <c r="P5" s="41">
        <v>5</v>
      </c>
      <c r="Q5" s="41">
        <v>5</v>
      </c>
      <c r="R5" s="41">
        <v>5</v>
      </c>
      <c r="S5" s="43">
        <f t="shared" si="1"/>
        <v>5</v>
      </c>
      <c r="T5" s="41">
        <v>1</v>
      </c>
      <c r="U5" s="41">
        <v>1</v>
      </c>
      <c r="V5" s="41">
        <v>1</v>
      </c>
      <c r="W5" s="41">
        <v>1</v>
      </c>
      <c r="X5" s="41">
        <v>1</v>
      </c>
      <c r="Y5" s="48"/>
      <c r="Z5" s="41">
        <v>2.75</v>
      </c>
      <c r="AA5" s="41">
        <v>4.9000000000000004</v>
      </c>
      <c r="AB5" s="45">
        <f t="shared" si="2"/>
        <v>2.5549999999999997</v>
      </c>
      <c r="AC5" s="46">
        <f t="shared" si="3"/>
        <v>0.55000000000000004</v>
      </c>
      <c r="AD5" s="46">
        <f t="shared" si="4"/>
        <v>0.49000000000000005</v>
      </c>
      <c r="AE5" s="47">
        <f>(AB5+AC5+AD5)</f>
        <v>3.5949999999999998</v>
      </c>
      <c r="AF5" s="78" t="s">
        <v>2</v>
      </c>
      <c r="AG5" s="27" t="s">
        <v>45</v>
      </c>
      <c r="AH5" s="23"/>
      <c r="AI5" s="41">
        <v>3.8</v>
      </c>
      <c r="AJ5" s="41">
        <v>3.1</v>
      </c>
      <c r="AK5" s="41"/>
      <c r="AL5" s="41"/>
      <c r="AM5" s="41"/>
      <c r="AN5" s="41">
        <v>2.2000000000000002</v>
      </c>
      <c r="AO5" s="41"/>
      <c r="AP5" s="41">
        <v>4</v>
      </c>
      <c r="AQ5" s="41">
        <v>4.83</v>
      </c>
      <c r="AR5" s="41">
        <v>4.3</v>
      </c>
      <c r="AS5" s="41">
        <v>4.5</v>
      </c>
      <c r="AT5" s="42">
        <f t="shared" si="5"/>
        <v>1.5</v>
      </c>
      <c r="AU5" s="61">
        <v>1</v>
      </c>
      <c r="AV5" s="61">
        <v>2</v>
      </c>
      <c r="AW5" s="41">
        <v>1.5</v>
      </c>
      <c r="AX5" s="43">
        <f t="shared" si="6"/>
        <v>5</v>
      </c>
      <c r="AY5" s="41">
        <v>1</v>
      </c>
      <c r="AZ5" s="41">
        <v>1</v>
      </c>
      <c r="BA5" s="41">
        <v>1</v>
      </c>
      <c r="BB5" s="41">
        <v>1</v>
      </c>
      <c r="BC5" s="41">
        <v>1</v>
      </c>
      <c r="BD5" s="48"/>
      <c r="BE5" s="40">
        <v>4.5</v>
      </c>
      <c r="BF5" s="41">
        <v>4.9000000000000004</v>
      </c>
      <c r="BG5" s="45">
        <f t="shared" si="15"/>
        <v>2.5845555555555553</v>
      </c>
      <c r="BH5" s="46">
        <f t="shared" si="7"/>
        <v>0.9</v>
      </c>
      <c r="BI5" s="46">
        <f t="shared" si="8"/>
        <v>0.49000000000000005</v>
      </c>
      <c r="BJ5" s="47">
        <f t="shared" si="9"/>
        <v>3.9745555555555554</v>
      </c>
      <c r="BK5" s="78" t="s">
        <v>2</v>
      </c>
      <c r="BL5" s="30" t="s">
        <v>45</v>
      </c>
      <c r="BM5" s="23"/>
      <c r="BN5" s="41">
        <v>2.4</v>
      </c>
      <c r="BO5" s="41">
        <v>1.25</v>
      </c>
      <c r="BP5" s="41"/>
      <c r="BQ5" s="41">
        <v>3.2</v>
      </c>
      <c r="BR5" s="41">
        <v>3.6</v>
      </c>
      <c r="BS5" s="41"/>
      <c r="BT5" s="41">
        <v>1.33</v>
      </c>
      <c r="BU5" s="41">
        <v>4</v>
      </c>
      <c r="BV5" s="59">
        <v>2.5</v>
      </c>
      <c r="BW5" s="41">
        <v>4</v>
      </c>
      <c r="BX5" s="42">
        <f t="shared" si="10"/>
        <v>5</v>
      </c>
      <c r="BY5" s="41">
        <v>5</v>
      </c>
      <c r="BZ5" s="41">
        <v>5</v>
      </c>
      <c r="CA5" s="41">
        <v>5</v>
      </c>
      <c r="CB5" s="43">
        <f t="shared" si="11"/>
        <v>5</v>
      </c>
      <c r="CC5" s="41">
        <v>1</v>
      </c>
      <c r="CD5" s="41">
        <v>1</v>
      </c>
      <c r="CE5" s="41">
        <v>1</v>
      </c>
      <c r="CF5" s="41">
        <v>1</v>
      </c>
      <c r="CG5" s="41">
        <v>1</v>
      </c>
      <c r="CH5" s="48"/>
      <c r="CI5" s="41">
        <v>5</v>
      </c>
      <c r="CJ5" s="41">
        <v>4.5</v>
      </c>
      <c r="CK5" s="45">
        <f>((BN5+BO5+BQ5+BR5+BT5+BU5+BW5+BX5+CB5+BV5)/10)*0.7</f>
        <v>2.2595999999999998</v>
      </c>
      <c r="CL5" s="46">
        <f t="shared" si="12"/>
        <v>1</v>
      </c>
      <c r="CM5" s="46">
        <f t="shared" si="13"/>
        <v>0.45</v>
      </c>
      <c r="CN5" s="47">
        <f t="shared" si="14"/>
        <v>3.7096</v>
      </c>
      <c r="CO5" s="90">
        <f>(CN5*0.4+BJ5*0.3+AE5*0.3)</f>
        <v>3.7547066666666664</v>
      </c>
    </row>
    <row r="6" spans="1:93" ht="17.100000000000001" customHeight="1" x14ac:dyDescent="0.2">
      <c r="A6" s="2" t="s">
        <v>3</v>
      </c>
      <c r="B6" s="27" t="s">
        <v>46</v>
      </c>
      <c r="C6" s="23"/>
      <c r="D6" s="41">
        <v>1</v>
      </c>
      <c r="E6" s="40">
        <v>3</v>
      </c>
      <c r="F6" s="41">
        <v>3</v>
      </c>
      <c r="G6" s="41">
        <v>1</v>
      </c>
      <c r="H6" s="40">
        <v>0.3</v>
      </c>
      <c r="I6" s="41">
        <v>3.7</v>
      </c>
      <c r="J6" s="41">
        <v>2</v>
      </c>
      <c r="K6" s="41">
        <v>3.3</v>
      </c>
      <c r="L6" s="41">
        <v>4.67</v>
      </c>
      <c r="M6" s="41">
        <v>3.5</v>
      </c>
      <c r="N6" s="41">
        <v>4</v>
      </c>
      <c r="O6" s="42">
        <f t="shared" si="0"/>
        <v>4</v>
      </c>
      <c r="P6" s="41">
        <v>4</v>
      </c>
      <c r="Q6" s="51">
        <v>4</v>
      </c>
      <c r="R6" s="41">
        <v>4</v>
      </c>
      <c r="S6" s="43">
        <f t="shared" si="1"/>
        <v>3</v>
      </c>
      <c r="T6" s="41">
        <v>1</v>
      </c>
      <c r="U6" s="60">
        <v>1</v>
      </c>
      <c r="V6" s="60">
        <v>1</v>
      </c>
      <c r="W6" s="41"/>
      <c r="X6" s="41"/>
      <c r="Y6" s="48"/>
      <c r="Z6" s="41">
        <v>1</v>
      </c>
      <c r="AA6" s="41">
        <v>4.62</v>
      </c>
      <c r="AB6" s="45">
        <f t="shared" si="2"/>
        <v>2.1099166666666664</v>
      </c>
      <c r="AC6" s="46">
        <f t="shared" si="3"/>
        <v>0.2</v>
      </c>
      <c r="AD6" s="46">
        <f t="shared" si="4"/>
        <v>0.46200000000000002</v>
      </c>
      <c r="AE6" s="47">
        <f>(AB6+AC6+AD6+H6)</f>
        <v>3.0719166666666666</v>
      </c>
      <c r="AF6" s="78" t="s">
        <v>3</v>
      </c>
      <c r="AG6" s="27" t="s">
        <v>46</v>
      </c>
      <c r="AH6" s="23"/>
      <c r="AI6" s="41">
        <v>2.6</v>
      </c>
      <c r="AJ6" s="41">
        <v>1</v>
      </c>
      <c r="AK6" s="41"/>
      <c r="AL6" s="41"/>
      <c r="AM6" s="41"/>
      <c r="AN6" s="41">
        <v>1</v>
      </c>
      <c r="AO6" s="41"/>
      <c r="AP6" s="40">
        <v>3</v>
      </c>
      <c r="AQ6" s="41">
        <v>4.67</v>
      </c>
      <c r="AR6" s="41">
        <v>3.5</v>
      </c>
      <c r="AS6" s="41">
        <v>4</v>
      </c>
      <c r="AT6" s="42">
        <f t="shared" si="5"/>
        <v>2.5</v>
      </c>
      <c r="AU6" s="61">
        <v>2.5</v>
      </c>
      <c r="AV6" s="61">
        <v>3</v>
      </c>
      <c r="AW6" s="61">
        <v>2</v>
      </c>
      <c r="AX6" s="43">
        <f t="shared" si="6"/>
        <v>3</v>
      </c>
      <c r="AY6" s="41">
        <v>1</v>
      </c>
      <c r="AZ6" s="41">
        <v>1</v>
      </c>
      <c r="BA6" s="41">
        <v>1</v>
      </c>
      <c r="BB6" s="41"/>
      <c r="BC6" s="41"/>
      <c r="BD6" s="48"/>
      <c r="BE6" s="40">
        <v>2.25</v>
      </c>
      <c r="BF6" s="41">
        <v>3.85</v>
      </c>
      <c r="BG6" s="45">
        <f t="shared" si="15"/>
        <v>1.9654444444444443</v>
      </c>
      <c r="BH6" s="46">
        <f t="shared" si="7"/>
        <v>0.45</v>
      </c>
      <c r="BI6" s="46">
        <f t="shared" si="8"/>
        <v>0.38500000000000001</v>
      </c>
      <c r="BJ6" s="47">
        <f t="shared" si="9"/>
        <v>2.8004444444444445</v>
      </c>
      <c r="BK6" s="78" t="s">
        <v>3</v>
      </c>
      <c r="BL6" s="30" t="s">
        <v>46</v>
      </c>
      <c r="BM6" s="23"/>
      <c r="BN6" s="40">
        <v>3</v>
      </c>
      <c r="BO6" s="40">
        <v>2.5</v>
      </c>
      <c r="BP6" s="41"/>
      <c r="BQ6" s="40">
        <v>2.5</v>
      </c>
      <c r="BR6" s="41">
        <v>3.6</v>
      </c>
      <c r="BS6" s="41"/>
      <c r="BT6" s="41">
        <v>1</v>
      </c>
      <c r="BU6" s="41">
        <v>5</v>
      </c>
      <c r="BV6" s="41">
        <v>1</v>
      </c>
      <c r="BW6" s="41">
        <v>4</v>
      </c>
      <c r="BX6" s="42">
        <f t="shared" si="10"/>
        <v>4.25</v>
      </c>
      <c r="BY6" s="61">
        <v>4</v>
      </c>
      <c r="BZ6" s="61">
        <v>4.5</v>
      </c>
      <c r="CA6" s="41">
        <v>4.25</v>
      </c>
      <c r="CB6" s="43">
        <f t="shared" si="11"/>
        <v>3</v>
      </c>
      <c r="CC6" s="41">
        <v>1</v>
      </c>
      <c r="CD6" s="41">
        <v>1</v>
      </c>
      <c r="CE6" s="41">
        <v>1</v>
      </c>
      <c r="CF6" s="41"/>
      <c r="CG6" s="41"/>
      <c r="CH6" s="48"/>
      <c r="CI6" s="41">
        <v>4.75</v>
      </c>
      <c r="CJ6" s="41">
        <v>3.6</v>
      </c>
      <c r="CK6" s="45">
        <f>((BN6+BO6+BQ6+BR6+BT6+BU6+BW6+BX6+CB6+BV6)/10)*0.7</f>
        <v>2.0895000000000001</v>
      </c>
      <c r="CL6" s="46">
        <f t="shared" si="12"/>
        <v>0.95000000000000007</v>
      </c>
      <c r="CM6" s="46">
        <f t="shared" si="13"/>
        <v>0.36000000000000004</v>
      </c>
      <c r="CN6" s="47">
        <f t="shared" si="14"/>
        <v>3.3995000000000002</v>
      </c>
      <c r="CO6" s="90">
        <f>(CN6*0.4+BJ6*0.3+AE6*0.3)</f>
        <v>3.1215083333333333</v>
      </c>
    </row>
    <row r="7" spans="1:93" ht="17.100000000000001" customHeight="1" x14ac:dyDescent="0.2">
      <c r="A7" s="2" t="s">
        <v>4</v>
      </c>
      <c r="B7" s="27" t="s">
        <v>47</v>
      </c>
      <c r="C7" s="23"/>
      <c r="D7" s="41">
        <v>3.3</v>
      </c>
      <c r="E7" s="41">
        <v>3</v>
      </c>
      <c r="F7" s="41">
        <v>3</v>
      </c>
      <c r="G7" s="41">
        <v>1.6</v>
      </c>
      <c r="H7" s="41"/>
      <c r="I7" s="41">
        <v>3.2</v>
      </c>
      <c r="J7" s="41">
        <v>2</v>
      </c>
      <c r="K7" s="41">
        <v>4.9000000000000004</v>
      </c>
      <c r="L7" s="41">
        <v>5</v>
      </c>
      <c r="M7" s="41">
        <v>3.5</v>
      </c>
      <c r="N7" s="41">
        <v>4</v>
      </c>
      <c r="O7" s="42">
        <f t="shared" si="0"/>
        <v>5</v>
      </c>
      <c r="P7" s="41">
        <v>5</v>
      </c>
      <c r="Q7" s="51">
        <v>5</v>
      </c>
      <c r="R7" s="41">
        <v>5</v>
      </c>
      <c r="S7" s="43">
        <f t="shared" si="1"/>
        <v>5</v>
      </c>
      <c r="T7" s="41">
        <v>1</v>
      </c>
      <c r="U7" s="41">
        <v>1</v>
      </c>
      <c r="V7" s="41">
        <v>1</v>
      </c>
      <c r="W7" s="41">
        <v>1</v>
      </c>
      <c r="X7" s="41">
        <v>1</v>
      </c>
      <c r="Y7" s="48"/>
      <c r="Z7" s="41">
        <v>2.75</v>
      </c>
      <c r="AA7" s="41">
        <v>4.84</v>
      </c>
      <c r="AB7" s="45">
        <f t="shared" si="2"/>
        <v>2.5374999999999996</v>
      </c>
      <c r="AC7" s="46">
        <f t="shared" si="3"/>
        <v>0.55000000000000004</v>
      </c>
      <c r="AD7" s="46">
        <f t="shared" si="4"/>
        <v>0.48399999999999999</v>
      </c>
      <c r="AE7" s="47">
        <f t="shared" ref="AE7:AE20" si="16">(AB7+AC7+AD7)</f>
        <v>3.5714999999999995</v>
      </c>
      <c r="AF7" s="78" t="s">
        <v>4</v>
      </c>
      <c r="AG7" s="27" t="s">
        <v>47</v>
      </c>
      <c r="AH7" s="23"/>
      <c r="AI7" s="41">
        <v>4.3</v>
      </c>
      <c r="AJ7" s="40">
        <v>3</v>
      </c>
      <c r="AK7" s="41"/>
      <c r="AL7" s="40"/>
      <c r="AM7" s="41"/>
      <c r="AN7" s="41">
        <v>3.2</v>
      </c>
      <c r="AO7" s="41"/>
      <c r="AP7" s="40">
        <v>3</v>
      </c>
      <c r="AQ7" s="41">
        <v>3.83</v>
      </c>
      <c r="AR7" s="40">
        <v>4.5</v>
      </c>
      <c r="AS7" s="40">
        <v>4.5</v>
      </c>
      <c r="AT7" s="42">
        <f t="shared" si="5"/>
        <v>5</v>
      </c>
      <c r="AU7" s="61">
        <v>5</v>
      </c>
      <c r="AV7" s="61">
        <v>5</v>
      </c>
      <c r="AW7" s="61">
        <v>5</v>
      </c>
      <c r="AX7" s="43">
        <f t="shared" si="6"/>
        <v>5</v>
      </c>
      <c r="AY7" s="41">
        <v>1</v>
      </c>
      <c r="AZ7" s="41">
        <v>1</v>
      </c>
      <c r="BA7" s="41">
        <v>1</v>
      </c>
      <c r="BB7" s="41">
        <v>1</v>
      </c>
      <c r="BC7" s="41">
        <v>1</v>
      </c>
      <c r="BD7" s="48"/>
      <c r="BE7" s="40">
        <v>5</v>
      </c>
      <c r="BF7" s="41">
        <v>4.5</v>
      </c>
      <c r="BG7" s="45">
        <f t="shared" si="15"/>
        <v>2.8256666666666663</v>
      </c>
      <c r="BH7" s="46">
        <f t="shared" si="7"/>
        <v>1</v>
      </c>
      <c r="BI7" s="46">
        <f t="shared" si="8"/>
        <v>0.45</v>
      </c>
      <c r="BJ7" s="47">
        <f t="shared" si="9"/>
        <v>4.2756666666666661</v>
      </c>
      <c r="BK7" s="78" t="s">
        <v>4</v>
      </c>
      <c r="BL7" s="30" t="s">
        <v>47</v>
      </c>
      <c r="BM7" s="23"/>
      <c r="BN7" s="41">
        <v>5</v>
      </c>
      <c r="BO7" s="41">
        <v>4.45</v>
      </c>
      <c r="BP7" s="40"/>
      <c r="BQ7" s="41">
        <v>1.2</v>
      </c>
      <c r="BR7" s="41">
        <v>5</v>
      </c>
      <c r="BS7" s="41"/>
      <c r="BT7" s="41">
        <v>4.5</v>
      </c>
      <c r="BU7" s="41">
        <v>4.2</v>
      </c>
      <c r="BV7" s="41">
        <v>4</v>
      </c>
      <c r="BW7" s="41">
        <v>4</v>
      </c>
      <c r="BX7" s="42">
        <f t="shared" si="10"/>
        <v>5</v>
      </c>
      <c r="BY7" s="41">
        <v>5</v>
      </c>
      <c r="BZ7" s="41">
        <v>5</v>
      </c>
      <c r="CA7" s="41">
        <v>5</v>
      </c>
      <c r="CB7" s="43">
        <f t="shared" si="11"/>
        <v>5</v>
      </c>
      <c r="CC7" s="41">
        <v>1</v>
      </c>
      <c r="CD7" s="41">
        <v>1</v>
      </c>
      <c r="CE7" s="41">
        <v>1</v>
      </c>
      <c r="CF7" s="41">
        <v>1</v>
      </c>
      <c r="CG7" s="41">
        <v>1</v>
      </c>
      <c r="CH7" s="48"/>
      <c r="CI7" s="41">
        <v>5</v>
      </c>
      <c r="CJ7" s="41">
        <v>5</v>
      </c>
      <c r="CK7" s="45">
        <f>((BN7+BO7+BQ7+BR7+BT7+BU7+BW7+BX7+CB7+BV7)/10)*0.7</f>
        <v>2.9644999999999992</v>
      </c>
      <c r="CL7" s="46">
        <f t="shared" si="12"/>
        <v>1</v>
      </c>
      <c r="CM7" s="46">
        <f t="shared" si="13"/>
        <v>0.5</v>
      </c>
      <c r="CN7" s="47">
        <v>5</v>
      </c>
      <c r="CO7" s="90">
        <f>(CN7*0.4+BJ7*0.3+AE7*0.3)</f>
        <v>4.3541499999999997</v>
      </c>
    </row>
    <row r="8" spans="1:93" ht="17.100000000000001" customHeight="1" x14ac:dyDescent="0.2">
      <c r="A8" s="2" t="s">
        <v>5</v>
      </c>
      <c r="B8" s="30" t="s">
        <v>48</v>
      </c>
      <c r="C8" s="23"/>
      <c r="D8" s="40">
        <v>3</v>
      </c>
      <c r="E8" s="41">
        <v>5</v>
      </c>
      <c r="F8" s="41">
        <v>2.2999999999999998</v>
      </c>
      <c r="G8" s="41">
        <v>2.5</v>
      </c>
      <c r="H8" s="41"/>
      <c r="I8" s="41">
        <v>3.3</v>
      </c>
      <c r="J8" s="41">
        <v>2</v>
      </c>
      <c r="K8" s="41">
        <v>3.8</v>
      </c>
      <c r="L8" s="41">
        <v>5</v>
      </c>
      <c r="M8" s="41">
        <v>4</v>
      </c>
      <c r="N8" s="41">
        <v>4</v>
      </c>
      <c r="O8" s="42">
        <f t="shared" si="0"/>
        <v>5</v>
      </c>
      <c r="P8" s="41">
        <v>5</v>
      </c>
      <c r="Q8" s="51">
        <v>5</v>
      </c>
      <c r="R8" s="41">
        <v>5</v>
      </c>
      <c r="S8" s="43">
        <f t="shared" si="1"/>
        <v>5</v>
      </c>
      <c r="T8" s="41">
        <v>1</v>
      </c>
      <c r="U8" s="41">
        <v>1</v>
      </c>
      <c r="V8" s="41">
        <v>1</v>
      </c>
      <c r="W8" s="41">
        <v>1</v>
      </c>
      <c r="X8" s="41">
        <v>1</v>
      </c>
      <c r="Y8" s="48"/>
      <c r="Z8" s="41">
        <v>3.75</v>
      </c>
      <c r="AA8" s="41">
        <v>4.97</v>
      </c>
      <c r="AB8" s="45">
        <f t="shared" si="2"/>
        <v>2.6191666666666666</v>
      </c>
      <c r="AC8" s="46">
        <f t="shared" si="3"/>
        <v>0.75</v>
      </c>
      <c r="AD8" s="46">
        <f t="shared" si="4"/>
        <v>0.497</v>
      </c>
      <c r="AE8" s="47">
        <f t="shared" si="16"/>
        <v>3.8661666666666665</v>
      </c>
      <c r="AF8" s="78" t="s">
        <v>5</v>
      </c>
      <c r="AG8" s="30" t="s">
        <v>48</v>
      </c>
      <c r="AH8" s="23"/>
      <c r="AI8" s="41">
        <v>4.0999999999999996</v>
      </c>
      <c r="AJ8" s="41">
        <v>3.4</v>
      </c>
      <c r="AK8" s="41"/>
      <c r="AL8" s="41"/>
      <c r="AM8" s="41"/>
      <c r="AN8" s="41">
        <v>3.5</v>
      </c>
      <c r="AO8" s="41"/>
      <c r="AP8" s="41">
        <v>3.4</v>
      </c>
      <c r="AQ8" s="41">
        <v>4.67</v>
      </c>
      <c r="AR8" s="41">
        <v>4</v>
      </c>
      <c r="AS8" s="41">
        <v>4.2</v>
      </c>
      <c r="AT8" s="42">
        <f t="shared" si="5"/>
        <v>5</v>
      </c>
      <c r="AU8" s="61">
        <v>5</v>
      </c>
      <c r="AV8" s="61">
        <v>5</v>
      </c>
      <c r="AW8" s="61">
        <v>5</v>
      </c>
      <c r="AX8" s="43">
        <f t="shared" si="6"/>
        <v>5</v>
      </c>
      <c r="AY8" s="41">
        <v>1</v>
      </c>
      <c r="AZ8" s="41">
        <v>1</v>
      </c>
      <c r="BA8" s="41">
        <v>1</v>
      </c>
      <c r="BB8" s="41">
        <v>1</v>
      </c>
      <c r="BC8" s="41">
        <v>1</v>
      </c>
      <c r="BD8" s="48"/>
      <c r="BE8" s="40">
        <v>5</v>
      </c>
      <c r="BF8" s="41">
        <v>4.68</v>
      </c>
      <c r="BG8" s="45">
        <f t="shared" si="15"/>
        <v>2.8987777777777777</v>
      </c>
      <c r="BH8" s="46">
        <f t="shared" si="7"/>
        <v>1</v>
      </c>
      <c r="BI8" s="46">
        <f t="shared" si="8"/>
        <v>0.46799999999999997</v>
      </c>
      <c r="BJ8" s="76">
        <v>5</v>
      </c>
      <c r="BK8" s="78" t="s">
        <v>5</v>
      </c>
      <c r="BL8" s="85" t="s">
        <v>48</v>
      </c>
      <c r="BM8" s="23"/>
      <c r="BN8" s="41">
        <v>3.2</v>
      </c>
      <c r="BO8" s="41">
        <v>4.5</v>
      </c>
      <c r="BP8" s="41"/>
      <c r="BQ8" s="59">
        <v>4.9000000000000004</v>
      </c>
      <c r="BR8" s="41">
        <v>3.6</v>
      </c>
      <c r="BS8" s="41"/>
      <c r="BT8" s="41">
        <v>4.25</v>
      </c>
      <c r="BU8" s="41">
        <v>4.2</v>
      </c>
      <c r="BV8" s="41">
        <v>4</v>
      </c>
      <c r="BW8" s="41">
        <v>4</v>
      </c>
      <c r="BX8" s="42">
        <f t="shared" si="10"/>
        <v>5</v>
      </c>
      <c r="BY8" s="41">
        <v>5</v>
      </c>
      <c r="BZ8" s="41">
        <v>5</v>
      </c>
      <c r="CA8" s="41">
        <v>5</v>
      </c>
      <c r="CB8" s="43">
        <f t="shared" si="11"/>
        <v>5</v>
      </c>
      <c r="CC8" s="41">
        <v>1</v>
      </c>
      <c r="CD8" s="41">
        <v>1</v>
      </c>
      <c r="CE8" s="41">
        <v>1</v>
      </c>
      <c r="CF8" s="41">
        <v>1</v>
      </c>
      <c r="CG8" s="41">
        <v>1</v>
      </c>
      <c r="CH8" s="48"/>
      <c r="CI8" s="41">
        <v>5</v>
      </c>
      <c r="CJ8" s="41">
        <v>4.2</v>
      </c>
      <c r="CK8" s="45">
        <f>((BN8+BO8+BQ8+BR8+BT8+BU8+BW8+BX8+CB8+BV8)/10)*0.7</f>
        <v>2.9855</v>
      </c>
      <c r="CL8" s="46">
        <f t="shared" si="12"/>
        <v>1</v>
      </c>
      <c r="CM8" s="46">
        <f t="shared" si="13"/>
        <v>0.42000000000000004</v>
      </c>
      <c r="CN8" s="47">
        <f t="shared" si="14"/>
        <v>4.4055</v>
      </c>
      <c r="CO8" s="90">
        <f>(CN8*0.4+BJ8*0.3+AE8*0.3)</f>
        <v>4.4220499999999996</v>
      </c>
    </row>
    <row r="9" spans="1:93" ht="17.100000000000001" customHeight="1" x14ac:dyDescent="0.2">
      <c r="A9" s="2" t="s">
        <v>6</v>
      </c>
      <c r="B9" s="30" t="s">
        <v>67</v>
      </c>
      <c r="C9" s="23"/>
      <c r="D9" s="40">
        <v>1</v>
      </c>
      <c r="E9" s="40">
        <v>3</v>
      </c>
      <c r="F9" s="41">
        <v>2</v>
      </c>
      <c r="G9" s="41">
        <v>2.5</v>
      </c>
      <c r="H9" s="41"/>
      <c r="I9" s="41">
        <v>3</v>
      </c>
      <c r="J9" s="41">
        <v>3.5</v>
      </c>
      <c r="K9" s="41">
        <v>4.3</v>
      </c>
      <c r="L9" s="41">
        <v>5</v>
      </c>
      <c r="M9" s="41">
        <v>4.5</v>
      </c>
      <c r="N9" s="41">
        <v>4</v>
      </c>
      <c r="O9" s="42">
        <f t="shared" si="0"/>
        <v>5</v>
      </c>
      <c r="P9" s="41">
        <v>5</v>
      </c>
      <c r="Q9" s="41">
        <v>5</v>
      </c>
      <c r="R9" s="41">
        <v>5</v>
      </c>
      <c r="S9" s="43">
        <f t="shared" si="1"/>
        <v>4</v>
      </c>
      <c r="T9" s="41">
        <v>1</v>
      </c>
      <c r="U9" s="41">
        <v>1</v>
      </c>
      <c r="V9" s="60">
        <v>1</v>
      </c>
      <c r="W9" s="60">
        <v>1</v>
      </c>
      <c r="X9" s="41"/>
      <c r="Y9" s="48"/>
      <c r="Z9" s="41">
        <v>1</v>
      </c>
      <c r="AA9" s="41">
        <v>3.8</v>
      </c>
      <c r="AB9" s="45">
        <f t="shared" si="2"/>
        <v>2.438333333333333</v>
      </c>
      <c r="AC9" s="46">
        <f t="shared" si="3"/>
        <v>0.2</v>
      </c>
      <c r="AD9" s="46">
        <f t="shared" si="4"/>
        <v>0.38</v>
      </c>
      <c r="AE9" s="47">
        <f t="shared" si="16"/>
        <v>3.0183333333333331</v>
      </c>
      <c r="AF9" s="78" t="s">
        <v>6</v>
      </c>
      <c r="AG9" s="30" t="s">
        <v>67</v>
      </c>
      <c r="AH9" s="23"/>
      <c r="AI9" s="41">
        <v>1.6</v>
      </c>
      <c r="AJ9" s="40">
        <v>3</v>
      </c>
      <c r="AK9" s="41"/>
      <c r="AL9" s="40"/>
      <c r="AM9" s="41"/>
      <c r="AN9" s="41">
        <v>1</v>
      </c>
      <c r="AO9" s="41"/>
      <c r="AP9" s="41">
        <v>1</v>
      </c>
      <c r="AQ9" s="41">
        <v>3.67</v>
      </c>
      <c r="AR9" s="41">
        <v>1</v>
      </c>
      <c r="AS9" s="41">
        <v>2.5</v>
      </c>
      <c r="AT9" s="42">
        <f t="shared" si="5"/>
        <v>1</v>
      </c>
      <c r="AU9" s="61">
        <v>1</v>
      </c>
      <c r="AV9" s="61">
        <v>1</v>
      </c>
      <c r="AW9" s="41">
        <v>1</v>
      </c>
      <c r="AX9" s="43">
        <f t="shared" si="6"/>
        <v>3</v>
      </c>
      <c r="AY9" s="41">
        <v>1</v>
      </c>
      <c r="AZ9" s="41">
        <v>1</v>
      </c>
      <c r="BA9" s="41">
        <v>1</v>
      </c>
      <c r="BB9" s="41"/>
      <c r="BC9" s="41"/>
      <c r="BD9" s="48"/>
      <c r="BE9" s="40">
        <v>3.75</v>
      </c>
      <c r="BF9" s="41"/>
      <c r="BG9" s="45">
        <f t="shared" si="15"/>
        <v>1.3821111111111111</v>
      </c>
      <c r="BH9" s="46">
        <f t="shared" si="7"/>
        <v>0.75</v>
      </c>
      <c r="BI9" s="46">
        <f t="shared" si="8"/>
        <v>0</v>
      </c>
      <c r="BJ9" s="47">
        <f t="shared" si="9"/>
        <v>2.1321111111111111</v>
      </c>
      <c r="BK9" s="78" t="s">
        <v>6</v>
      </c>
      <c r="BL9" s="85" t="s">
        <v>67</v>
      </c>
      <c r="BM9" s="23"/>
      <c r="BN9" s="40" t="s">
        <v>92</v>
      </c>
      <c r="BO9" s="41" t="s">
        <v>92</v>
      </c>
      <c r="BP9" s="40" t="s">
        <v>92</v>
      </c>
      <c r="BQ9" s="41" t="s">
        <v>92</v>
      </c>
      <c r="BR9" s="41" t="s">
        <v>92</v>
      </c>
      <c r="BS9" s="41" t="s">
        <v>92</v>
      </c>
      <c r="BT9" s="41" t="s">
        <v>92</v>
      </c>
      <c r="BU9" s="41" t="s">
        <v>92</v>
      </c>
      <c r="BV9" s="41" t="s">
        <v>92</v>
      </c>
      <c r="BW9" s="41" t="s">
        <v>92</v>
      </c>
      <c r="BX9" s="42" t="e">
        <f t="shared" si="10"/>
        <v>#VALUE!</v>
      </c>
      <c r="BY9" s="61" t="s">
        <v>92</v>
      </c>
      <c r="BZ9" s="61" t="s">
        <v>92</v>
      </c>
      <c r="CA9" s="41" t="s">
        <v>92</v>
      </c>
      <c r="CB9" s="43" t="e">
        <f t="shared" si="11"/>
        <v>#VALUE!</v>
      </c>
      <c r="CC9" s="41" t="s">
        <v>92</v>
      </c>
      <c r="CD9" s="41" t="s">
        <v>92</v>
      </c>
      <c r="CE9" s="41" t="s">
        <v>92</v>
      </c>
      <c r="CF9" s="41" t="s">
        <v>92</v>
      </c>
      <c r="CG9" s="41" t="s">
        <v>92</v>
      </c>
      <c r="CH9" s="48"/>
      <c r="CI9" s="41" t="s">
        <v>92</v>
      </c>
      <c r="CJ9" s="41" t="s">
        <v>92</v>
      </c>
      <c r="CK9" s="45" t="e">
        <f>((BN9+BO9+BQ9+BR9+BT9+BU9+BW9+BX9+CB9+BV9)/10)*0.7</f>
        <v>#VALUE!</v>
      </c>
      <c r="CL9" s="46" t="e">
        <f t="shared" si="12"/>
        <v>#VALUE!</v>
      </c>
      <c r="CM9" s="46" t="e">
        <f t="shared" si="13"/>
        <v>#VALUE!</v>
      </c>
      <c r="CN9" s="47" t="e">
        <f t="shared" ref="CN9" si="17">(CK9+CL9+CM9)</f>
        <v>#VALUE!</v>
      </c>
      <c r="CO9" s="90" t="e">
        <f>(CN9*0.4+BJ9*0.3+AE9*0.3)</f>
        <v>#VALUE!</v>
      </c>
    </row>
    <row r="10" spans="1:93" ht="17.100000000000001" customHeight="1" x14ac:dyDescent="0.2">
      <c r="A10" s="2"/>
      <c r="B10" s="27" t="s">
        <v>49</v>
      </c>
      <c r="C10" s="23"/>
      <c r="D10" s="40">
        <v>1</v>
      </c>
      <c r="E10" s="40">
        <v>3</v>
      </c>
      <c r="F10" s="40">
        <v>3</v>
      </c>
      <c r="G10" s="53">
        <v>1</v>
      </c>
      <c r="H10" s="41"/>
      <c r="I10" s="41">
        <v>3.5</v>
      </c>
      <c r="J10" s="41">
        <v>2</v>
      </c>
      <c r="K10" s="41">
        <v>4.0999999999999996</v>
      </c>
      <c r="L10" s="41">
        <v>4.67</v>
      </c>
      <c r="M10" s="41">
        <v>4</v>
      </c>
      <c r="N10" s="41">
        <v>4</v>
      </c>
      <c r="O10" s="42">
        <f t="shared" si="0"/>
        <v>4</v>
      </c>
      <c r="P10" s="51">
        <v>3.5</v>
      </c>
      <c r="Q10" s="51">
        <v>4.5</v>
      </c>
      <c r="R10" s="41">
        <v>4</v>
      </c>
      <c r="S10" s="43">
        <f t="shared" si="1"/>
        <v>5</v>
      </c>
      <c r="T10" s="41">
        <v>1</v>
      </c>
      <c r="U10" s="41">
        <v>1</v>
      </c>
      <c r="V10" s="41">
        <v>1</v>
      </c>
      <c r="W10" s="41">
        <v>1</v>
      </c>
      <c r="X10" s="60">
        <v>1</v>
      </c>
      <c r="Y10" s="48"/>
      <c r="Z10" s="41">
        <v>1</v>
      </c>
      <c r="AA10" s="41">
        <v>3.05</v>
      </c>
      <c r="AB10" s="45">
        <f t="shared" si="2"/>
        <v>2.2907500000000001</v>
      </c>
      <c r="AC10" s="46">
        <f t="shared" si="3"/>
        <v>0.2</v>
      </c>
      <c r="AD10" s="46">
        <f t="shared" si="4"/>
        <v>0.30499999999999999</v>
      </c>
      <c r="AE10" s="47">
        <f t="shared" si="16"/>
        <v>2.7957500000000004</v>
      </c>
      <c r="AF10" s="78" t="s">
        <v>7</v>
      </c>
      <c r="AG10" s="27" t="s">
        <v>49</v>
      </c>
      <c r="AH10" s="23"/>
      <c r="AI10" s="40">
        <v>3</v>
      </c>
      <c r="AJ10" s="41">
        <v>2</v>
      </c>
      <c r="AK10" s="41"/>
      <c r="AL10" s="77">
        <v>0.3</v>
      </c>
      <c r="AM10" s="41"/>
      <c r="AN10" s="41">
        <v>2.2000000000000002</v>
      </c>
      <c r="AO10" s="41"/>
      <c r="AP10" s="40">
        <v>3</v>
      </c>
      <c r="AQ10" s="41">
        <v>5</v>
      </c>
      <c r="AR10" s="41">
        <v>3.8</v>
      </c>
      <c r="AS10" s="41">
        <v>4.2</v>
      </c>
      <c r="AT10" s="42">
        <f t="shared" si="5"/>
        <v>5</v>
      </c>
      <c r="AU10" s="41">
        <v>5</v>
      </c>
      <c r="AV10" s="41">
        <v>5</v>
      </c>
      <c r="AW10" s="41">
        <v>5</v>
      </c>
      <c r="AX10" s="43">
        <f t="shared" si="6"/>
        <v>4</v>
      </c>
      <c r="AY10" s="41">
        <v>1</v>
      </c>
      <c r="AZ10" s="41">
        <v>1</v>
      </c>
      <c r="BA10" s="41">
        <v>1</v>
      </c>
      <c r="BB10" s="41">
        <v>1</v>
      </c>
      <c r="BC10" s="41"/>
      <c r="BD10" s="48"/>
      <c r="BE10" s="40">
        <v>3.5</v>
      </c>
      <c r="BF10" s="41">
        <v>4.2</v>
      </c>
      <c r="BG10" s="45">
        <f t="shared" si="15"/>
        <v>2.5044444444444443</v>
      </c>
      <c r="BH10" s="46">
        <f t="shared" si="7"/>
        <v>0.70000000000000007</v>
      </c>
      <c r="BI10" s="46">
        <f t="shared" si="8"/>
        <v>0.42000000000000004</v>
      </c>
      <c r="BJ10" s="47">
        <f>(BG10+BH10+BI10+AL10)</f>
        <v>3.9244444444444442</v>
      </c>
      <c r="BK10" s="78" t="s">
        <v>7</v>
      </c>
      <c r="BL10" s="30" t="s">
        <v>49</v>
      </c>
      <c r="BM10" s="23"/>
      <c r="BN10" s="40">
        <v>3</v>
      </c>
      <c r="BO10" s="41">
        <v>4.45</v>
      </c>
      <c r="BP10" s="77"/>
      <c r="BQ10" s="41">
        <v>1.2</v>
      </c>
      <c r="BR10" s="41">
        <v>5</v>
      </c>
      <c r="BS10" s="41"/>
      <c r="BT10" s="41">
        <v>5</v>
      </c>
      <c r="BU10" s="41">
        <v>5</v>
      </c>
      <c r="BV10" s="41">
        <v>5</v>
      </c>
      <c r="BW10" s="41">
        <v>5</v>
      </c>
      <c r="BX10" s="42">
        <f t="shared" si="10"/>
        <v>3.6666666666666665</v>
      </c>
      <c r="BY10" s="61">
        <v>1</v>
      </c>
      <c r="BZ10" s="61">
        <v>5</v>
      </c>
      <c r="CA10" s="61">
        <v>5</v>
      </c>
      <c r="CB10" s="43">
        <f t="shared" si="11"/>
        <v>4</v>
      </c>
      <c r="CC10" s="41">
        <v>1</v>
      </c>
      <c r="CD10" s="41">
        <v>1</v>
      </c>
      <c r="CE10" s="41">
        <v>1</v>
      </c>
      <c r="CF10" s="41">
        <v>1</v>
      </c>
      <c r="CG10" s="41"/>
      <c r="CH10" s="48"/>
      <c r="CI10" s="41">
        <v>5</v>
      </c>
      <c r="CJ10" s="41">
        <v>5</v>
      </c>
      <c r="CK10" s="45">
        <f>((BN10+BO10+BQ10+BR10+BT10+BU10+BW10+BX10+CB10+BV10)/10)*0.7</f>
        <v>2.8921666666666659</v>
      </c>
      <c r="CL10" s="46">
        <f t="shared" si="12"/>
        <v>1</v>
      </c>
      <c r="CM10" s="46">
        <f t="shared" si="13"/>
        <v>0.5</v>
      </c>
      <c r="CN10" s="47">
        <v>5</v>
      </c>
      <c r="CO10" s="90">
        <f>(CN10*0.4+BJ10*0.3+AE10*0.3)</f>
        <v>4.0160583333333335</v>
      </c>
    </row>
    <row r="11" spans="1:93" ht="17.100000000000001" customHeight="1" x14ac:dyDescent="0.2">
      <c r="A11" s="2" t="s">
        <v>8</v>
      </c>
      <c r="B11" s="31" t="s">
        <v>50</v>
      </c>
      <c r="C11" s="23"/>
      <c r="D11" s="40">
        <v>3</v>
      </c>
      <c r="E11" s="41">
        <v>3</v>
      </c>
      <c r="F11" s="41">
        <v>2</v>
      </c>
      <c r="G11" s="41">
        <v>2.4</v>
      </c>
      <c r="H11" s="41"/>
      <c r="I11" s="53">
        <v>1</v>
      </c>
      <c r="J11" s="41">
        <v>2</v>
      </c>
      <c r="K11" s="41">
        <v>3.4</v>
      </c>
      <c r="L11" s="41">
        <v>3.33</v>
      </c>
      <c r="M11" s="41">
        <v>3.5</v>
      </c>
      <c r="N11" s="41">
        <v>2</v>
      </c>
      <c r="O11" s="42">
        <f t="shared" si="0"/>
        <v>4.833333333333333</v>
      </c>
      <c r="P11" s="51">
        <v>5</v>
      </c>
      <c r="Q11" s="51">
        <v>4.5</v>
      </c>
      <c r="R11" s="51">
        <v>5</v>
      </c>
      <c r="S11" s="43">
        <f t="shared" si="1"/>
        <v>5</v>
      </c>
      <c r="T11" s="41">
        <v>1</v>
      </c>
      <c r="U11" s="41">
        <v>1</v>
      </c>
      <c r="V11" s="41">
        <v>1</v>
      </c>
      <c r="W11" s="60">
        <v>1</v>
      </c>
      <c r="X11" s="60">
        <v>1</v>
      </c>
      <c r="Y11" s="48"/>
      <c r="Z11" s="41">
        <v>1.5</v>
      </c>
      <c r="AA11" s="41">
        <v>3.7</v>
      </c>
      <c r="AB11" s="45">
        <f t="shared" si="2"/>
        <v>2.0686944444444446</v>
      </c>
      <c r="AC11" s="46">
        <f t="shared" si="3"/>
        <v>0.30000000000000004</v>
      </c>
      <c r="AD11" s="46">
        <f t="shared" si="4"/>
        <v>0.37000000000000005</v>
      </c>
      <c r="AE11" s="47">
        <f t="shared" si="16"/>
        <v>2.7386944444444445</v>
      </c>
      <c r="AF11" s="78" t="s">
        <v>8</v>
      </c>
      <c r="AG11" s="31" t="s">
        <v>50</v>
      </c>
      <c r="AH11" s="23"/>
      <c r="AI11" s="40">
        <v>3</v>
      </c>
      <c r="AJ11" s="41">
        <v>1</v>
      </c>
      <c r="AK11" s="41"/>
      <c r="AL11" s="41"/>
      <c r="AM11" s="41"/>
      <c r="AN11" s="41">
        <v>1.2</v>
      </c>
      <c r="AO11" s="41"/>
      <c r="AP11" s="41">
        <v>1.4</v>
      </c>
      <c r="AQ11" s="41">
        <v>5</v>
      </c>
      <c r="AR11" s="41">
        <v>4.2</v>
      </c>
      <c r="AS11" s="41">
        <v>4.3</v>
      </c>
      <c r="AT11" s="42">
        <f t="shared" si="5"/>
        <v>1</v>
      </c>
      <c r="AU11" s="61">
        <v>1</v>
      </c>
      <c r="AV11" s="61">
        <v>1</v>
      </c>
      <c r="AW11" s="61">
        <v>1</v>
      </c>
      <c r="AX11" s="43">
        <f t="shared" si="6"/>
        <v>2</v>
      </c>
      <c r="AY11" s="41">
        <v>1</v>
      </c>
      <c r="AZ11" s="41">
        <v>1</v>
      </c>
      <c r="BA11" s="41"/>
      <c r="BB11" s="41"/>
      <c r="BC11" s="41"/>
      <c r="BD11" s="48"/>
      <c r="BE11" s="40">
        <v>3.25</v>
      </c>
      <c r="BF11" s="41">
        <v>3.6</v>
      </c>
      <c r="BG11" s="45">
        <f t="shared" si="15"/>
        <v>1.7966666666666664</v>
      </c>
      <c r="BH11" s="46">
        <f t="shared" si="7"/>
        <v>0.65</v>
      </c>
      <c r="BI11" s="46">
        <f t="shared" si="8"/>
        <v>0.36000000000000004</v>
      </c>
      <c r="BJ11" s="47">
        <f t="shared" si="9"/>
        <v>2.8066666666666662</v>
      </c>
      <c r="BK11" s="78" t="s">
        <v>8</v>
      </c>
      <c r="BL11" s="85" t="s">
        <v>50</v>
      </c>
      <c r="BM11" s="23"/>
      <c r="BN11" s="41">
        <v>1</v>
      </c>
      <c r="BO11" s="40">
        <v>2.5</v>
      </c>
      <c r="BP11" s="41"/>
      <c r="BQ11" s="40">
        <v>2.5</v>
      </c>
      <c r="BR11" s="41">
        <v>5</v>
      </c>
      <c r="BS11" s="41"/>
      <c r="BT11" s="41">
        <v>2.5</v>
      </c>
      <c r="BU11" s="41">
        <v>5</v>
      </c>
      <c r="BV11" s="41">
        <v>5</v>
      </c>
      <c r="BW11" s="41">
        <v>5</v>
      </c>
      <c r="BX11" s="42">
        <f t="shared" si="10"/>
        <v>3</v>
      </c>
      <c r="BY11" s="61">
        <v>1</v>
      </c>
      <c r="BZ11" s="61">
        <v>5</v>
      </c>
      <c r="CA11" s="61">
        <v>3</v>
      </c>
      <c r="CB11" s="43">
        <f t="shared" si="11"/>
        <v>2</v>
      </c>
      <c r="CC11" s="41">
        <v>1</v>
      </c>
      <c r="CD11" s="41">
        <v>1</v>
      </c>
      <c r="CE11" s="41"/>
      <c r="CF11" s="41"/>
      <c r="CG11" s="41"/>
      <c r="CH11" s="48"/>
      <c r="CI11" s="41">
        <v>5</v>
      </c>
      <c r="CJ11" s="41">
        <v>5</v>
      </c>
      <c r="CK11" s="45">
        <f>((BN11+BO11+BQ11+BR11+BT11+BU11+BW11+BX11+CB11+BV11)/10)*0.7</f>
        <v>2.3449999999999998</v>
      </c>
      <c r="CL11" s="46">
        <f t="shared" si="12"/>
        <v>1</v>
      </c>
      <c r="CM11" s="46">
        <f t="shared" si="13"/>
        <v>0.5</v>
      </c>
      <c r="CN11" s="47">
        <v>5</v>
      </c>
      <c r="CO11" s="90">
        <f>(CN11*0.4+BJ11*0.3+AE11*0.3)</f>
        <v>3.6636083333333329</v>
      </c>
    </row>
    <row r="12" spans="1:93" ht="17.100000000000001" customHeight="1" x14ac:dyDescent="0.2">
      <c r="A12" s="2" t="s">
        <v>22</v>
      </c>
      <c r="B12" s="27" t="s">
        <v>51</v>
      </c>
      <c r="C12" s="23"/>
      <c r="D12" s="40">
        <v>3</v>
      </c>
      <c r="E12" s="41">
        <v>2.4</v>
      </c>
      <c r="F12" s="40">
        <v>3</v>
      </c>
      <c r="G12" s="41">
        <v>1</v>
      </c>
      <c r="H12" s="41"/>
      <c r="I12" s="41">
        <v>3</v>
      </c>
      <c r="J12" s="41">
        <v>2</v>
      </c>
      <c r="K12" s="41">
        <v>3.5</v>
      </c>
      <c r="L12" s="41">
        <v>5</v>
      </c>
      <c r="M12" s="41">
        <v>4</v>
      </c>
      <c r="N12" s="41">
        <v>2.7</v>
      </c>
      <c r="O12" s="42">
        <f t="shared" si="0"/>
        <v>5</v>
      </c>
      <c r="P12" s="41">
        <v>5</v>
      </c>
      <c r="Q12" s="51">
        <v>5</v>
      </c>
      <c r="R12" s="41">
        <v>5</v>
      </c>
      <c r="S12" s="43">
        <f t="shared" si="1"/>
        <v>5</v>
      </c>
      <c r="T12" s="41">
        <v>1</v>
      </c>
      <c r="U12" s="41">
        <v>1</v>
      </c>
      <c r="V12" s="41">
        <v>1</v>
      </c>
      <c r="W12" s="60">
        <v>1</v>
      </c>
      <c r="X12" s="60">
        <v>1</v>
      </c>
      <c r="Y12" s="48"/>
      <c r="Z12" s="41">
        <v>2.25</v>
      </c>
      <c r="AA12" s="41">
        <v>4.0199999999999996</v>
      </c>
      <c r="AB12" s="45">
        <f t="shared" si="2"/>
        <v>2.3099999999999996</v>
      </c>
      <c r="AC12" s="46">
        <f t="shared" si="3"/>
        <v>0.45</v>
      </c>
      <c r="AD12" s="46">
        <f t="shared" si="4"/>
        <v>0.40199999999999997</v>
      </c>
      <c r="AE12" s="47">
        <f t="shared" si="16"/>
        <v>3.1619999999999999</v>
      </c>
      <c r="AF12" s="78" t="s">
        <v>22</v>
      </c>
      <c r="AG12" s="27" t="s">
        <v>51</v>
      </c>
      <c r="AH12" s="23"/>
      <c r="AI12" s="41">
        <v>1.6</v>
      </c>
      <c r="AJ12" s="40">
        <v>3</v>
      </c>
      <c r="AK12" s="41"/>
      <c r="AL12" s="41"/>
      <c r="AM12" s="41"/>
      <c r="AN12" s="41">
        <v>3.8</v>
      </c>
      <c r="AO12" s="41"/>
      <c r="AP12" s="40">
        <v>3</v>
      </c>
      <c r="AQ12" s="41">
        <v>4.5</v>
      </c>
      <c r="AR12" s="41">
        <v>3.8</v>
      </c>
      <c r="AS12" s="41">
        <v>4.2</v>
      </c>
      <c r="AT12" s="42">
        <f t="shared" si="5"/>
        <v>2</v>
      </c>
      <c r="AU12" s="61">
        <v>1</v>
      </c>
      <c r="AV12" s="61">
        <v>3</v>
      </c>
      <c r="AW12" s="41">
        <v>2</v>
      </c>
      <c r="AX12" s="43">
        <f t="shared" si="6"/>
        <v>5</v>
      </c>
      <c r="AY12" s="41">
        <v>1</v>
      </c>
      <c r="AZ12" s="41">
        <v>1</v>
      </c>
      <c r="BA12" s="41">
        <v>1</v>
      </c>
      <c r="BB12" s="41">
        <v>1</v>
      </c>
      <c r="BC12" s="41">
        <v>1</v>
      </c>
      <c r="BD12" s="48"/>
      <c r="BE12" s="40">
        <v>2.75</v>
      </c>
      <c r="BF12" s="41">
        <v>3.9</v>
      </c>
      <c r="BG12" s="45">
        <f t="shared" si="15"/>
        <v>2.4033333333333329</v>
      </c>
      <c r="BH12" s="46">
        <f t="shared" si="7"/>
        <v>0.55000000000000004</v>
      </c>
      <c r="BI12" s="46">
        <f t="shared" si="8"/>
        <v>0.39</v>
      </c>
      <c r="BJ12" s="47">
        <f t="shared" si="9"/>
        <v>3.3433333333333333</v>
      </c>
      <c r="BK12" s="78" t="s">
        <v>22</v>
      </c>
      <c r="BL12" s="30" t="s">
        <v>51</v>
      </c>
      <c r="BM12" s="23"/>
      <c r="BN12" s="41">
        <v>1</v>
      </c>
      <c r="BO12" s="41">
        <v>2</v>
      </c>
      <c r="BP12" s="41"/>
      <c r="BQ12" s="40">
        <v>3</v>
      </c>
      <c r="BR12" s="41">
        <v>2.2999999999999998</v>
      </c>
      <c r="BS12" s="41"/>
      <c r="BT12" s="41">
        <v>2.33</v>
      </c>
      <c r="BU12" s="41">
        <v>4.2</v>
      </c>
      <c r="BV12" s="41">
        <v>1</v>
      </c>
      <c r="BW12" s="41">
        <v>4</v>
      </c>
      <c r="BX12" s="42">
        <f t="shared" si="10"/>
        <v>1</v>
      </c>
      <c r="BY12" s="61">
        <v>1</v>
      </c>
      <c r="BZ12" s="61">
        <v>1</v>
      </c>
      <c r="CA12" s="61">
        <v>1</v>
      </c>
      <c r="CB12" s="43">
        <f t="shared" si="11"/>
        <v>2</v>
      </c>
      <c r="CC12" s="41">
        <v>1</v>
      </c>
      <c r="CD12" s="41">
        <v>1</v>
      </c>
      <c r="CE12" s="41"/>
      <c r="CF12" s="41"/>
      <c r="CG12" s="41"/>
      <c r="CH12" s="48"/>
      <c r="CI12" s="41">
        <v>4.25</v>
      </c>
      <c r="CJ12" s="41">
        <v>3.4</v>
      </c>
      <c r="CK12" s="45">
        <f>((BN12+BO12+BQ12+BR12+BT12+BU12+BW12+BX12+CB12+BV12)/10)*0.7</f>
        <v>1.5981000000000001</v>
      </c>
      <c r="CL12" s="46">
        <f t="shared" si="12"/>
        <v>0.85000000000000009</v>
      </c>
      <c r="CM12" s="46">
        <f t="shared" si="13"/>
        <v>0.34</v>
      </c>
      <c r="CN12" s="47">
        <f t="shared" ref="CN12:CN20" si="18">(CK12+CL12+CM12)</f>
        <v>2.7881</v>
      </c>
      <c r="CO12" s="90">
        <f>(CN12*0.4+BJ12*0.3+AE12*0.3)</f>
        <v>3.06684</v>
      </c>
    </row>
    <row r="13" spans="1:93" ht="17.100000000000001" customHeight="1" x14ac:dyDescent="0.2">
      <c r="A13" s="2" t="s">
        <v>9</v>
      </c>
      <c r="B13" s="31" t="s">
        <v>52</v>
      </c>
      <c r="C13" s="23"/>
      <c r="D13" s="41">
        <v>1.8</v>
      </c>
      <c r="E13" s="41">
        <v>1</v>
      </c>
      <c r="F13" s="41">
        <v>1</v>
      </c>
      <c r="G13" s="41">
        <v>2.2000000000000002</v>
      </c>
      <c r="H13" s="41"/>
      <c r="I13" s="41">
        <v>3.5</v>
      </c>
      <c r="J13" s="41">
        <v>2</v>
      </c>
      <c r="K13" s="41">
        <v>4.0999999999999996</v>
      </c>
      <c r="L13" s="41">
        <v>4.5</v>
      </c>
      <c r="M13" s="41">
        <v>3.5</v>
      </c>
      <c r="N13" s="41">
        <v>4.5</v>
      </c>
      <c r="O13" s="42">
        <f t="shared" si="0"/>
        <v>4.5</v>
      </c>
      <c r="P13" s="41">
        <v>4.5</v>
      </c>
      <c r="Q13" s="51">
        <v>4.5</v>
      </c>
      <c r="R13" s="41">
        <v>4.5</v>
      </c>
      <c r="S13" s="43">
        <f t="shared" si="1"/>
        <v>5</v>
      </c>
      <c r="T13" s="41">
        <v>1</v>
      </c>
      <c r="U13" s="41">
        <v>1</v>
      </c>
      <c r="V13" s="41">
        <v>1</v>
      </c>
      <c r="W13" s="41">
        <v>1</v>
      </c>
      <c r="X13" s="41">
        <v>1</v>
      </c>
      <c r="Y13" s="48"/>
      <c r="Z13" s="60">
        <v>2.21</v>
      </c>
      <c r="AA13" s="41">
        <v>3.65</v>
      </c>
      <c r="AB13" s="45">
        <f t="shared" si="2"/>
        <v>2.1933333333333334</v>
      </c>
      <c r="AC13" s="46">
        <f t="shared" si="3"/>
        <v>0.442</v>
      </c>
      <c r="AD13" s="46">
        <f t="shared" si="4"/>
        <v>0.36499999999999999</v>
      </c>
      <c r="AE13" s="47">
        <f t="shared" si="16"/>
        <v>3.0003333333333337</v>
      </c>
      <c r="AF13" s="78" t="s">
        <v>9</v>
      </c>
      <c r="AG13" s="31" t="s">
        <v>52</v>
      </c>
      <c r="AH13" s="23"/>
      <c r="AI13" s="41">
        <v>1.6</v>
      </c>
      <c r="AJ13" s="41"/>
      <c r="AK13" s="41"/>
      <c r="AL13" s="41"/>
      <c r="AM13" s="41"/>
      <c r="AN13" s="41" t="s">
        <v>92</v>
      </c>
      <c r="AO13" s="41"/>
      <c r="AP13" s="41" t="s">
        <v>92</v>
      </c>
      <c r="AQ13" s="41" t="s">
        <v>92</v>
      </c>
      <c r="AR13" s="41" t="s">
        <v>92</v>
      </c>
      <c r="AS13" s="41" t="s">
        <v>92</v>
      </c>
      <c r="AT13" s="42">
        <f t="shared" si="5"/>
        <v>1</v>
      </c>
      <c r="AU13" s="61">
        <v>1</v>
      </c>
      <c r="AV13" s="61">
        <v>1</v>
      </c>
      <c r="AW13" s="61">
        <v>1</v>
      </c>
      <c r="AX13" s="43">
        <f t="shared" si="6"/>
        <v>2</v>
      </c>
      <c r="AY13" s="41">
        <v>1</v>
      </c>
      <c r="AZ13" s="41">
        <v>1</v>
      </c>
      <c r="BA13" s="41"/>
      <c r="BB13" s="41"/>
      <c r="BC13" s="41"/>
      <c r="BD13" s="48"/>
      <c r="BE13" s="41" t="s">
        <v>92</v>
      </c>
      <c r="BF13" s="41" t="s">
        <v>92</v>
      </c>
      <c r="BG13" s="45" t="e">
        <f t="shared" si="15"/>
        <v>#VALUE!</v>
      </c>
      <c r="BH13" s="46" t="e">
        <f t="shared" si="7"/>
        <v>#VALUE!</v>
      </c>
      <c r="BI13" s="46" t="e">
        <f t="shared" si="8"/>
        <v>#VALUE!</v>
      </c>
      <c r="BJ13" s="47" t="e">
        <f t="shared" si="9"/>
        <v>#VALUE!</v>
      </c>
      <c r="BK13" s="78" t="s">
        <v>9</v>
      </c>
      <c r="BL13" s="85" t="s">
        <v>52</v>
      </c>
      <c r="BM13" s="23"/>
      <c r="BN13" s="41" t="s">
        <v>92</v>
      </c>
      <c r="BO13" s="41" t="s">
        <v>92</v>
      </c>
      <c r="BP13" s="41" t="s">
        <v>92</v>
      </c>
      <c r="BQ13" s="41" t="s">
        <v>92</v>
      </c>
      <c r="BR13" s="41" t="s">
        <v>92</v>
      </c>
      <c r="BS13" s="41" t="s">
        <v>92</v>
      </c>
      <c r="BT13" s="41" t="s">
        <v>92</v>
      </c>
      <c r="BU13" s="41" t="s">
        <v>92</v>
      </c>
      <c r="BV13" s="41" t="s">
        <v>92</v>
      </c>
      <c r="BW13" s="41" t="s">
        <v>92</v>
      </c>
      <c r="BX13" s="42" t="e">
        <f t="shared" si="10"/>
        <v>#VALUE!</v>
      </c>
      <c r="BY13" s="61" t="s">
        <v>92</v>
      </c>
      <c r="BZ13" s="61" t="s">
        <v>92</v>
      </c>
      <c r="CA13" s="61" t="s">
        <v>92</v>
      </c>
      <c r="CB13" s="43" t="e">
        <f t="shared" si="11"/>
        <v>#VALUE!</v>
      </c>
      <c r="CC13" s="41" t="s">
        <v>92</v>
      </c>
      <c r="CD13" s="41" t="s">
        <v>92</v>
      </c>
      <c r="CE13" s="41" t="s">
        <v>92</v>
      </c>
      <c r="CF13" s="41" t="s">
        <v>92</v>
      </c>
      <c r="CG13" s="41" t="s">
        <v>92</v>
      </c>
      <c r="CH13" s="48"/>
      <c r="CI13" s="41" t="s">
        <v>92</v>
      </c>
      <c r="CJ13" s="41" t="s">
        <v>92</v>
      </c>
      <c r="CK13" s="45" t="e">
        <f>((BN13+BO13+BQ13+BR13+BT13+BU13+BW13+BX13+CB13+BV13)/10)*0.7</f>
        <v>#VALUE!</v>
      </c>
      <c r="CL13" s="46" t="e">
        <f t="shared" si="12"/>
        <v>#VALUE!</v>
      </c>
      <c r="CM13" s="46" t="e">
        <f t="shared" si="13"/>
        <v>#VALUE!</v>
      </c>
      <c r="CN13" s="47" t="e">
        <f t="shared" si="18"/>
        <v>#VALUE!</v>
      </c>
      <c r="CO13" s="90" t="e">
        <f>(CN13*0.4+BJ13*0.3+AE13*0.3)</f>
        <v>#VALUE!</v>
      </c>
    </row>
    <row r="14" spans="1:93" ht="17.100000000000001" customHeight="1" x14ac:dyDescent="0.2">
      <c r="A14" s="2" t="s">
        <v>10</v>
      </c>
      <c r="B14" s="30" t="s">
        <v>53</v>
      </c>
      <c r="C14" s="23"/>
      <c r="D14" s="40">
        <v>3</v>
      </c>
      <c r="E14" s="40">
        <v>3</v>
      </c>
      <c r="F14" s="41">
        <v>1</v>
      </c>
      <c r="G14" s="41">
        <v>1</v>
      </c>
      <c r="H14" s="41"/>
      <c r="I14" s="41">
        <v>3</v>
      </c>
      <c r="J14" s="41">
        <v>4.5</v>
      </c>
      <c r="K14" s="41">
        <v>4.3</v>
      </c>
      <c r="L14" s="41">
        <v>5</v>
      </c>
      <c r="M14" s="41">
        <v>4.3</v>
      </c>
      <c r="N14" s="41">
        <v>5</v>
      </c>
      <c r="O14" s="42">
        <f t="shared" si="0"/>
        <v>5</v>
      </c>
      <c r="P14" s="41">
        <v>5</v>
      </c>
      <c r="Q14" s="41">
        <v>5</v>
      </c>
      <c r="R14" s="41">
        <v>5</v>
      </c>
      <c r="S14" s="43">
        <f t="shared" si="1"/>
        <v>5</v>
      </c>
      <c r="T14" s="41">
        <v>1</v>
      </c>
      <c r="U14" s="41">
        <v>1</v>
      </c>
      <c r="V14" s="41">
        <v>1</v>
      </c>
      <c r="W14" s="41">
        <v>1</v>
      </c>
      <c r="X14" s="41">
        <v>1</v>
      </c>
      <c r="Y14" s="48"/>
      <c r="Z14" s="41">
        <v>1</v>
      </c>
      <c r="AA14" s="41">
        <v>4.1500000000000004</v>
      </c>
      <c r="AB14" s="45">
        <f t="shared" si="2"/>
        <v>2.5725000000000002</v>
      </c>
      <c r="AC14" s="46">
        <f t="shared" si="3"/>
        <v>0.2</v>
      </c>
      <c r="AD14" s="46">
        <f t="shared" si="4"/>
        <v>0.41500000000000004</v>
      </c>
      <c r="AE14" s="47">
        <f t="shared" si="16"/>
        <v>3.1875000000000004</v>
      </c>
      <c r="AF14" s="78" t="s">
        <v>10</v>
      </c>
      <c r="AG14" s="30" t="s">
        <v>53</v>
      </c>
      <c r="AH14" s="23"/>
      <c r="AI14" s="40">
        <v>3</v>
      </c>
      <c r="AJ14" s="40">
        <v>3</v>
      </c>
      <c r="AK14" s="41"/>
      <c r="AL14" s="41"/>
      <c r="AM14" s="41"/>
      <c r="AN14" s="41">
        <v>5</v>
      </c>
      <c r="AO14" s="41"/>
      <c r="AP14" s="41">
        <v>3.4</v>
      </c>
      <c r="AQ14" s="41">
        <v>5</v>
      </c>
      <c r="AR14" s="41">
        <v>3.9</v>
      </c>
      <c r="AS14" s="41">
        <v>4</v>
      </c>
      <c r="AT14" s="42">
        <f t="shared" si="5"/>
        <v>3.5</v>
      </c>
      <c r="AU14" s="41">
        <v>3.5</v>
      </c>
      <c r="AV14" s="73">
        <v>2</v>
      </c>
      <c r="AW14" s="61">
        <v>5</v>
      </c>
      <c r="AX14" s="43">
        <f t="shared" si="6"/>
        <v>5</v>
      </c>
      <c r="AY14" s="41">
        <v>1</v>
      </c>
      <c r="AZ14" s="41">
        <v>1</v>
      </c>
      <c r="BA14" s="41">
        <v>1</v>
      </c>
      <c r="BB14" s="41">
        <v>1</v>
      </c>
      <c r="BC14" s="41">
        <v>1</v>
      </c>
      <c r="BD14" s="48"/>
      <c r="BE14" s="40">
        <v>3</v>
      </c>
      <c r="BF14" s="41">
        <v>4.55</v>
      </c>
      <c r="BG14" s="45">
        <f t="shared" si="15"/>
        <v>2.7844444444444441</v>
      </c>
      <c r="BH14" s="46">
        <f t="shared" si="7"/>
        <v>0.60000000000000009</v>
      </c>
      <c r="BI14" s="46">
        <f t="shared" si="8"/>
        <v>0.45500000000000002</v>
      </c>
      <c r="BJ14" s="47">
        <f t="shared" si="9"/>
        <v>3.8394444444444442</v>
      </c>
      <c r="BK14" s="78" t="s">
        <v>10</v>
      </c>
      <c r="BL14" s="85" t="s">
        <v>53</v>
      </c>
      <c r="BM14" s="23"/>
      <c r="BN14" s="41">
        <v>5</v>
      </c>
      <c r="BO14" s="40">
        <v>2.5</v>
      </c>
      <c r="BP14" s="41"/>
      <c r="BQ14" s="40">
        <v>3</v>
      </c>
      <c r="BR14" s="59">
        <v>3.55</v>
      </c>
      <c r="BS14" s="41"/>
      <c r="BT14" s="41">
        <v>4.66</v>
      </c>
      <c r="BU14" s="41">
        <v>4.3</v>
      </c>
      <c r="BV14" s="41">
        <v>1</v>
      </c>
      <c r="BW14" s="41">
        <v>4</v>
      </c>
      <c r="BX14" s="42">
        <f t="shared" si="10"/>
        <v>4.75</v>
      </c>
      <c r="BY14" s="61">
        <v>5</v>
      </c>
      <c r="BZ14" s="73">
        <v>4.5</v>
      </c>
      <c r="CA14" s="41">
        <v>4.75</v>
      </c>
      <c r="CB14" s="43">
        <f t="shared" si="11"/>
        <v>4</v>
      </c>
      <c r="CC14" s="41">
        <v>1</v>
      </c>
      <c r="CD14" s="41">
        <v>1</v>
      </c>
      <c r="CE14" s="41">
        <v>1</v>
      </c>
      <c r="CF14" s="41">
        <v>1</v>
      </c>
      <c r="CG14" s="41"/>
      <c r="CH14" s="48"/>
      <c r="CI14" s="41">
        <v>5</v>
      </c>
      <c r="CJ14" s="41">
        <v>4</v>
      </c>
      <c r="CK14" s="45">
        <f>((BN14+BO14+BQ14+BR14+BT14+BU14+BW14+BX14+CB14+BV14)/10)*0.7</f>
        <v>2.5732000000000004</v>
      </c>
      <c r="CL14" s="46">
        <f t="shared" si="12"/>
        <v>1</v>
      </c>
      <c r="CM14" s="46">
        <f t="shared" si="13"/>
        <v>0.4</v>
      </c>
      <c r="CN14" s="47">
        <f t="shared" si="18"/>
        <v>3.9732000000000003</v>
      </c>
      <c r="CO14" s="90">
        <f>(CN14*0.4+BJ14*0.3+AE14*0.3)</f>
        <v>3.6973633333333336</v>
      </c>
    </row>
    <row r="15" spans="1:93" ht="17.100000000000001" customHeight="1" x14ac:dyDescent="0.2">
      <c r="A15" s="2" t="s">
        <v>23</v>
      </c>
      <c r="B15" s="27" t="s">
        <v>54</v>
      </c>
      <c r="C15" s="23"/>
      <c r="D15" s="40">
        <v>3</v>
      </c>
      <c r="E15" s="40">
        <v>3</v>
      </c>
      <c r="F15" s="41">
        <v>2.2999999999999998</v>
      </c>
      <c r="G15" s="41">
        <v>3.3</v>
      </c>
      <c r="H15" s="41"/>
      <c r="I15" s="41">
        <v>4.2</v>
      </c>
      <c r="J15" s="41">
        <v>2</v>
      </c>
      <c r="K15" s="41">
        <v>3.3</v>
      </c>
      <c r="L15" s="41">
        <v>3.83</v>
      </c>
      <c r="M15" s="41">
        <v>4.5</v>
      </c>
      <c r="N15" s="41">
        <v>4</v>
      </c>
      <c r="O15" s="42">
        <f t="shared" si="0"/>
        <v>5</v>
      </c>
      <c r="P15" s="41">
        <v>5</v>
      </c>
      <c r="Q15" s="41">
        <v>5</v>
      </c>
      <c r="R15" s="41">
        <v>5</v>
      </c>
      <c r="S15" s="43">
        <f t="shared" si="1"/>
        <v>5</v>
      </c>
      <c r="T15" s="41">
        <v>1</v>
      </c>
      <c r="U15" s="41">
        <v>1</v>
      </c>
      <c r="V15" s="41">
        <v>1</v>
      </c>
      <c r="W15" s="41">
        <v>1</v>
      </c>
      <c r="X15" s="41">
        <v>1</v>
      </c>
      <c r="Y15" s="48"/>
      <c r="Z15" s="41">
        <v>1.25</v>
      </c>
      <c r="AA15" s="41">
        <v>4.93</v>
      </c>
      <c r="AB15" s="45">
        <f t="shared" si="2"/>
        <v>2.5334166666666667</v>
      </c>
      <c r="AC15" s="46">
        <f t="shared" si="3"/>
        <v>0.25</v>
      </c>
      <c r="AD15" s="46">
        <f t="shared" si="4"/>
        <v>0.49299999999999999</v>
      </c>
      <c r="AE15" s="47">
        <f t="shared" si="16"/>
        <v>3.2764166666666665</v>
      </c>
      <c r="AF15" s="78" t="s">
        <v>23</v>
      </c>
      <c r="AG15" s="27" t="s">
        <v>54</v>
      </c>
      <c r="AH15" s="23"/>
      <c r="AI15" s="41">
        <v>3.6</v>
      </c>
      <c r="AJ15" s="41">
        <v>1</v>
      </c>
      <c r="AK15" s="41"/>
      <c r="AL15" s="41"/>
      <c r="AM15" s="41"/>
      <c r="AN15" s="41">
        <v>1</v>
      </c>
      <c r="AO15" s="41"/>
      <c r="AP15" s="41">
        <v>3.2</v>
      </c>
      <c r="AQ15" s="41">
        <v>3.33</v>
      </c>
      <c r="AR15" s="41">
        <v>4.3</v>
      </c>
      <c r="AS15" s="41">
        <v>4.5</v>
      </c>
      <c r="AT15" s="42">
        <f t="shared" si="5"/>
        <v>1</v>
      </c>
      <c r="AU15" s="41">
        <v>1</v>
      </c>
      <c r="AV15" s="61">
        <v>1</v>
      </c>
      <c r="AW15" s="41">
        <v>1</v>
      </c>
      <c r="AX15" s="43">
        <f t="shared" si="6"/>
        <v>5</v>
      </c>
      <c r="AY15" s="41">
        <v>1</v>
      </c>
      <c r="AZ15" s="41">
        <v>1</v>
      </c>
      <c r="BA15" s="41">
        <v>1</v>
      </c>
      <c r="BB15" s="41">
        <v>1</v>
      </c>
      <c r="BC15" s="41">
        <v>1</v>
      </c>
      <c r="BD15" s="48"/>
      <c r="BE15" s="40">
        <v>4</v>
      </c>
      <c r="BF15" s="41">
        <v>4.2300000000000004</v>
      </c>
      <c r="BG15" s="45">
        <f t="shared" si="15"/>
        <v>2.0945555555555559</v>
      </c>
      <c r="BH15" s="46">
        <f t="shared" si="7"/>
        <v>0.8</v>
      </c>
      <c r="BI15" s="46">
        <f t="shared" si="8"/>
        <v>0.42300000000000004</v>
      </c>
      <c r="BJ15" s="47">
        <f t="shared" si="9"/>
        <v>3.3175555555555558</v>
      </c>
      <c r="BK15" s="78" t="s">
        <v>23</v>
      </c>
      <c r="BL15" s="30" t="s">
        <v>54</v>
      </c>
      <c r="BM15" s="23"/>
      <c r="BN15" s="41">
        <v>5</v>
      </c>
      <c r="BO15" s="41">
        <v>5</v>
      </c>
      <c r="BP15" s="41"/>
      <c r="BQ15" s="41">
        <v>1.2</v>
      </c>
      <c r="BR15" s="41">
        <v>5</v>
      </c>
      <c r="BS15" s="41"/>
      <c r="BT15" s="41">
        <v>2.5</v>
      </c>
      <c r="BU15" s="41">
        <v>5</v>
      </c>
      <c r="BV15" s="41">
        <v>5</v>
      </c>
      <c r="BW15" s="41">
        <v>5</v>
      </c>
      <c r="BX15" s="42">
        <f t="shared" si="10"/>
        <v>1</v>
      </c>
      <c r="BY15" s="61">
        <v>1</v>
      </c>
      <c r="BZ15" s="61">
        <v>1</v>
      </c>
      <c r="CA15" s="61">
        <v>1</v>
      </c>
      <c r="CB15" s="43">
        <f t="shared" si="11"/>
        <v>5</v>
      </c>
      <c r="CC15" s="41">
        <v>1</v>
      </c>
      <c r="CD15" s="41">
        <v>1</v>
      </c>
      <c r="CE15" s="41">
        <v>1</v>
      </c>
      <c r="CF15" s="41">
        <v>1</v>
      </c>
      <c r="CG15" s="41">
        <v>1</v>
      </c>
      <c r="CH15" s="48"/>
      <c r="CI15" s="41">
        <v>5</v>
      </c>
      <c r="CJ15" s="41">
        <v>5</v>
      </c>
      <c r="CK15" s="45">
        <f>((BN15+BO15+BQ15+BR15+BT15+BU15+BW15+BX15+CB15+BV15)/10)*0.7</f>
        <v>2.7789999999999999</v>
      </c>
      <c r="CL15" s="46">
        <f t="shared" si="12"/>
        <v>1</v>
      </c>
      <c r="CM15" s="46">
        <f t="shared" si="13"/>
        <v>0.5</v>
      </c>
      <c r="CN15" s="47">
        <v>5</v>
      </c>
      <c r="CO15" s="90">
        <f>(CN15*0.4+BJ15*0.3+AE15*0.3)</f>
        <v>3.9781916666666666</v>
      </c>
    </row>
    <row r="16" spans="1:93" ht="17.100000000000001" customHeight="1" x14ac:dyDescent="0.2">
      <c r="A16" s="2" t="s">
        <v>24</v>
      </c>
      <c r="B16" s="27" t="s">
        <v>55</v>
      </c>
      <c r="C16" s="23"/>
      <c r="D16" s="41">
        <v>2</v>
      </c>
      <c r="E16" s="40">
        <v>3</v>
      </c>
      <c r="F16" s="40">
        <v>3</v>
      </c>
      <c r="G16" s="41">
        <v>2.2999999999999998</v>
      </c>
      <c r="H16" s="41"/>
      <c r="I16" s="41">
        <v>3.5</v>
      </c>
      <c r="J16" s="41">
        <v>2</v>
      </c>
      <c r="K16" s="41">
        <v>4.2</v>
      </c>
      <c r="L16" s="41">
        <v>5</v>
      </c>
      <c r="M16" s="41">
        <v>3.5</v>
      </c>
      <c r="N16" s="41">
        <v>1</v>
      </c>
      <c r="O16" s="42">
        <f t="shared" si="0"/>
        <v>5</v>
      </c>
      <c r="P16" s="41">
        <v>5</v>
      </c>
      <c r="Q16" s="41">
        <v>5</v>
      </c>
      <c r="R16" s="41">
        <v>5</v>
      </c>
      <c r="S16" s="43">
        <f t="shared" si="1"/>
        <v>4</v>
      </c>
      <c r="T16" s="41">
        <v>1</v>
      </c>
      <c r="U16" s="41">
        <v>1</v>
      </c>
      <c r="V16" s="60">
        <v>1</v>
      </c>
      <c r="W16" s="60">
        <v>1</v>
      </c>
      <c r="X16" s="41"/>
      <c r="Y16" s="48"/>
      <c r="Z16" s="41">
        <v>1</v>
      </c>
      <c r="AA16" s="41">
        <v>4.42</v>
      </c>
      <c r="AB16" s="45">
        <f t="shared" si="2"/>
        <v>2.2458333333333331</v>
      </c>
      <c r="AC16" s="46">
        <f t="shared" si="3"/>
        <v>0.2</v>
      </c>
      <c r="AD16" s="46">
        <f t="shared" si="4"/>
        <v>0.442</v>
      </c>
      <c r="AE16" s="47">
        <f t="shared" si="16"/>
        <v>2.8878333333333335</v>
      </c>
      <c r="AF16" s="78" t="s">
        <v>24</v>
      </c>
      <c r="AG16" s="27" t="s">
        <v>55</v>
      </c>
      <c r="AH16" s="23"/>
      <c r="AI16" s="41">
        <v>4.3</v>
      </c>
      <c r="AJ16" s="40">
        <v>3</v>
      </c>
      <c r="AK16" s="41"/>
      <c r="AL16" s="41"/>
      <c r="AM16" s="41"/>
      <c r="AN16" s="41">
        <v>1</v>
      </c>
      <c r="AO16" s="41"/>
      <c r="AP16" s="40">
        <v>2</v>
      </c>
      <c r="AQ16" s="41">
        <v>4.83</v>
      </c>
      <c r="AR16" s="41">
        <v>4</v>
      </c>
      <c r="AS16" s="41">
        <v>4</v>
      </c>
      <c r="AT16" s="42">
        <f t="shared" si="5"/>
        <v>1</v>
      </c>
      <c r="AU16" s="61">
        <v>1</v>
      </c>
      <c r="AV16" s="73">
        <v>1</v>
      </c>
      <c r="AW16" s="41">
        <v>1</v>
      </c>
      <c r="AX16" s="43">
        <f t="shared" si="6"/>
        <v>2</v>
      </c>
      <c r="AY16" s="41">
        <v>1</v>
      </c>
      <c r="AZ16" s="41">
        <v>1</v>
      </c>
      <c r="BA16" s="41"/>
      <c r="BB16" s="41"/>
      <c r="BC16" s="41"/>
      <c r="BD16" s="48"/>
      <c r="BE16" s="40">
        <v>3.25</v>
      </c>
      <c r="BF16" s="41">
        <v>3.97</v>
      </c>
      <c r="BG16" s="45">
        <f t="shared" si="15"/>
        <v>2.0323333333333333</v>
      </c>
      <c r="BH16" s="46">
        <f t="shared" si="7"/>
        <v>0.65</v>
      </c>
      <c r="BI16" s="46">
        <f t="shared" si="8"/>
        <v>0.39700000000000002</v>
      </c>
      <c r="BJ16" s="47">
        <f t="shared" si="9"/>
        <v>3.0793333333333335</v>
      </c>
      <c r="BK16" s="78" t="s">
        <v>24</v>
      </c>
      <c r="BL16" s="30" t="s">
        <v>55</v>
      </c>
      <c r="BM16" s="23"/>
      <c r="BN16" s="40">
        <v>3</v>
      </c>
      <c r="BO16" s="41">
        <v>1.25</v>
      </c>
      <c r="BP16" s="41"/>
      <c r="BQ16" s="40">
        <v>3</v>
      </c>
      <c r="BR16" s="41">
        <v>1.2</v>
      </c>
      <c r="BS16" s="41"/>
      <c r="BT16" s="41">
        <v>2.5</v>
      </c>
      <c r="BU16" s="41">
        <v>4.2</v>
      </c>
      <c r="BV16" s="41">
        <v>1</v>
      </c>
      <c r="BW16" s="41">
        <v>4</v>
      </c>
      <c r="BX16" s="42">
        <f t="shared" si="10"/>
        <v>1</v>
      </c>
      <c r="BY16" s="61">
        <v>1</v>
      </c>
      <c r="BZ16" s="73">
        <v>1</v>
      </c>
      <c r="CA16" s="41">
        <v>1</v>
      </c>
      <c r="CB16" s="43">
        <f t="shared" si="11"/>
        <v>1</v>
      </c>
      <c r="CC16" s="41">
        <v>1</v>
      </c>
      <c r="CD16" s="41"/>
      <c r="CE16" s="41"/>
      <c r="CF16" s="41"/>
      <c r="CG16" s="41"/>
      <c r="CH16" s="48"/>
      <c r="CI16" s="41">
        <v>4.25</v>
      </c>
      <c r="CJ16" s="41">
        <v>3.7</v>
      </c>
      <c r="CK16" s="45">
        <f>((BN16+BO16+BQ16+BR16+BT16+BU16+BW16+BX16+CB16+BV16)/10)*0.7</f>
        <v>1.5504999999999998</v>
      </c>
      <c r="CL16" s="46">
        <f t="shared" si="12"/>
        <v>0.85000000000000009</v>
      </c>
      <c r="CM16" s="46">
        <f t="shared" si="13"/>
        <v>0.37000000000000005</v>
      </c>
      <c r="CN16" s="47">
        <f t="shared" si="18"/>
        <v>2.7705000000000002</v>
      </c>
      <c r="CO16" s="90">
        <f>(CN16*0.4+BJ16*0.3+AE16*0.3)</f>
        <v>2.8983500000000002</v>
      </c>
    </row>
    <row r="17" spans="1:93" ht="17.100000000000001" customHeight="1" x14ac:dyDescent="0.2">
      <c r="A17" s="2" t="s">
        <v>11</v>
      </c>
      <c r="B17" s="27" t="s">
        <v>56</v>
      </c>
      <c r="C17" s="23"/>
      <c r="D17" s="40">
        <v>3</v>
      </c>
      <c r="E17" s="41">
        <v>3</v>
      </c>
      <c r="F17" s="41">
        <v>4.3</v>
      </c>
      <c r="G17" s="41">
        <v>3.3</v>
      </c>
      <c r="H17" s="41"/>
      <c r="I17" s="41">
        <v>2.2999999999999998</v>
      </c>
      <c r="J17" s="41">
        <v>3.5</v>
      </c>
      <c r="K17" s="41">
        <v>4.3</v>
      </c>
      <c r="L17" s="41">
        <v>5</v>
      </c>
      <c r="M17" s="41">
        <v>4.3</v>
      </c>
      <c r="N17" s="41">
        <v>1</v>
      </c>
      <c r="O17" s="42">
        <f t="shared" si="0"/>
        <v>4</v>
      </c>
      <c r="P17" s="41">
        <v>4</v>
      </c>
      <c r="Q17" s="51">
        <v>4</v>
      </c>
      <c r="R17" s="41">
        <v>4</v>
      </c>
      <c r="S17" s="43">
        <f t="shared" si="1"/>
        <v>5</v>
      </c>
      <c r="T17" s="41">
        <v>1</v>
      </c>
      <c r="U17" s="41">
        <v>1</v>
      </c>
      <c r="V17" s="41">
        <v>1</v>
      </c>
      <c r="W17" s="60">
        <v>1</v>
      </c>
      <c r="X17" s="60">
        <v>1</v>
      </c>
      <c r="Y17" s="48"/>
      <c r="Z17" s="41">
        <v>2</v>
      </c>
      <c r="AA17" s="41">
        <v>4.0999999999999996</v>
      </c>
      <c r="AB17" s="45">
        <f t="shared" si="2"/>
        <v>2.5083333333333333</v>
      </c>
      <c r="AC17" s="46">
        <f t="shared" si="3"/>
        <v>0.4</v>
      </c>
      <c r="AD17" s="46">
        <f t="shared" si="4"/>
        <v>0.41</v>
      </c>
      <c r="AE17" s="47">
        <f t="shared" si="16"/>
        <v>3.3183333333333334</v>
      </c>
      <c r="AF17" s="78" t="s">
        <v>11</v>
      </c>
      <c r="AG17" s="27" t="s">
        <v>56</v>
      </c>
      <c r="AH17" s="23"/>
      <c r="AI17" s="40">
        <v>3</v>
      </c>
      <c r="AJ17" s="41">
        <v>1.3</v>
      </c>
      <c r="AK17" s="41"/>
      <c r="AL17" s="41"/>
      <c r="AM17" s="41"/>
      <c r="AN17" s="40">
        <v>3</v>
      </c>
      <c r="AO17" s="41"/>
      <c r="AP17" s="41">
        <v>1</v>
      </c>
      <c r="AQ17" s="41">
        <v>5</v>
      </c>
      <c r="AR17" s="41">
        <v>3.9</v>
      </c>
      <c r="AS17" s="41">
        <v>4</v>
      </c>
      <c r="AT17" s="42">
        <f t="shared" si="5"/>
        <v>1</v>
      </c>
      <c r="AU17" s="41">
        <v>1</v>
      </c>
      <c r="AV17" s="61">
        <v>1</v>
      </c>
      <c r="AW17" s="41">
        <v>1</v>
      </c>
      <c r="AX17" s="43">
        <f t="shared" si="6"/>
        <v>2</v>
      </c>
      <c r="AY17" s="41">
        <v>1</v>
      </c>
      <c r="AZ17" s="41">
        <v>1</v>
      </c>
      <c r="BA17" s="41"/>
      <c r="BB17" s="41"/>
      <c r="BC17" s="41"/>
      <c r="BD17" s="48"/>
      <c r="BE17" s="40">
        <v>2.25</v>
      </c>
      <c r="BF17" s="41">
        <v>4.1500000000000004</v>
      </c>
      <c r="BG17" s="45">
        <f t="shared" si="15"/>
        <v>1.882222222222222</v>
      </c>
      <c r="BH17" s="46">
        <f t="shared" si="7"/>
        <v>0.45</v>
      </c>
      <c r="BI17" s="46">
        <f t="shared" si="8"/>
        <v>0.41500000000000004</v>
      </c>
      <c r="BJ17" s="47">
        <f t="shared" si="9"/>
        <v>2.7472222222222222</v>
      </c>
      <c r="BK17" s="78" t="s">
        <v>11</v>
      </c>
      <c r="BL17" s="30" t="s">
        <v>56</v>
      </c>
      <c r="BM17" s="23"/>
      <c r="BN17" s="59">
        <v>2.4</v>
      </c>
      <c r="BO17" s="40">
        <v>2.5</v>
      </c>
      <c r="BP17" s="41"/>
      <c r="BQ17" s="40">
        <v>2.5</v>
      </c>
      <c r="BR17" s="41">
        <v>1.7</v>
      </c>
      <c r="BS17" s="41"/>
      <c r="BT17" s="41">
        <v>4</v>
      </c>
      <c r="BU17" s="41">
        <v>4.3</v>
      </c>
      <c r="BV17" s="41">
        <v>1</v>
      </c>
      <c r="BW17" s="41">
        <v>4</v>
      </c>
      <c r="BX17" s="42">
        <f t="shared" si="10"/>
        <v>3.6666666666666665</v>
      </c>
      <c r="BY17" s="61">
        <v>1</v>
      </c>
      <c r="BZ17" s="61">
        <v>5</v>
      </c>
      <c r="CA17" s="61">
        <v>5</v>
      </c>
      <c r="CB17" s="43">
        <f t="shared" si="11"/>
        <v>3</v>
      </c>
      <c r="CC17" s="41">
        <v>1</v>
      </c>
      <c r="CD17" s="41">
        <v>1</v>
      </c>
      <c r="CE17" s="41">
        <v>1</v>
      </c>
      <c r="CF17" s="41"/>
      <c r="CG17" s="41"/>
      <c r="CH17" s="48"/>
      <c r="CI17" s="41">
        <v>5</v>
      </c>
      <c r="CJ17" s="41">
        <v>4</v>
      </c>
      <c r="CK17" s="45">
        <f>((BN17+BO17+BQ17+BR17+BT17+BU17+BW17+BX17+CB17+BV17)/10)*0.7</f>
        <v>2.0346666666666664</v>
      </c>
      <c r="CL17" s="46">
        <f t="shared" si="12"/>
        <v>1</v>
      </c>
      <c r="CM17" s="46">
        <f t="shared" si="13"/>
        <v>0.4</v>
      </c>
      <c r="CN17" s="47">
        <f t="shared" si="18"/>
        <v>3.4346666666666663</v>
      </c>
      <c r="CO17" s="90">
        <f>(CN17*0.4+BJ17*0.3+AE17*0.3)</f>
        <v>3.1935333333333329</v>
      </c>
    </row>
    <row r="18" spans="1:93" ht="17.100000000000001" customHeight="1" x14ac:dyDescent="0.2">
      <c r="A18" s="2" t="s">
        <v>12</v>
      </c>
      <c r="B18" s="52" t="s">
        <v>77</v>
      </c>
      <c r="C18" s="17"/>
      <c r="D18" s="54">
        <v>3.6</v>
      </c>
      <c r="E18" s="54">
        <v>3.6</v>
      </c>
      <c r="F18" s="54">
        <v>3.6</v>
      </c>
      <c r="G18" s="54">
        <v>2.4</v>
      </c>
      <c r="H18" s="54"/>
      <c r="I18" s="54">
        <v>3.6</v>
      </c>
      <c r="J18" s="54">
        <v>3.6</v>
      </c>
      <c r="K18" s="54">
        <v>3.6</v>
      </c>
      <c r="L18" s="54">
        <v>3.6</v>
      </c>
      <c r="M18" s="54">
        <v>3.6</v>
      </c>
      <c r="N18" s="54">
        <v>3.6</v>
      </c>
      <c r="O18" s="42">
        <f t="shared" si="0"/>
        <v>3.6</v>
      </c>
      <c r="P18" s="55">
        <v>3.6</v>
      </c>
      <c r="Q18" s="55">
        <v>3.6</v>
      </c>
      <c r="R18" s="55">
        <v>3.6</v>
      </c>
      <c r="S18" s="43">
        <f t="shared" si="1"/>
        <v>3.5999999999999996</v>
      </c>
      <c r="T18" s="55">
        <v>0.72</v>
      </c>
      <c r="U18" s="55">
        <v>0.72</v>
      </c>
      <c r="V18" s="55">
        <v>0.72</v>
      </c>
      <c r="W18" s="55">
        <v>0.72</v>
      </c>
      <c r="X18" s="55">
        <v>0.72</v>
      </c>
      <c r="Y18" s="56"/>
      <c r="Z18" s="55">
        <v>3.6</v>
      </c>
      <c r="AA18" s="57">
        <v>4.5999999999999996</v>
      </c>
      <c r="AB18" s="45">
        <f t="shared" si="2"/>
        <v>2.4500000000000002</v>
      </c>
      <c r="AC18" s="58">
        <f t="shared" si="3"/>
        <v>0.72000000000000008</v>
      </c>
      <c r="AD18" s="46">
        <f t="shared" si="4"/>
        <v>0.45999999999999996</v>
      </c>
      <c r="AE18" s="47">
        <f t="shared" si="16"/>
        <v>3.6300000000000003</v>
      </c>
      <c r="AF18" s="78" t="s">
        <v>12</v>
      </c>
      <c r="AG18" s="52" t="s">
        <v>77</v>
      </c>
      <c r="AH18" s="17"/>
      <c r="AI18" s="54">
        <v>2.6</v>
      </c>
      <c r="AJ18" s="75">
        <v>3</v>
      </c>
      <c r="AK18" s="54"/>
      <c r="AL18" s="74"/>
      <c r="AM18" s="54"/>
      <c r="AN18" s="54">
        <v>2.2000000000000002</v>
      </c>
      <c r="AO18" s="54"/>
      <c r="AP18" s="54">
        <v>3.4</v>
      </c>
      <c r="AQ18" s="54">
        <v>5</v>
      </c>
      <c r="AR18" s="54">
        <v>4</v>
      </c>
      <c r="AS18" s="75">
        <v>2.5</v>
      </c>
      <c r="AT18" s="42">
        <f t="shared" si="5"/>
        <v>1.5</v>
      </c>
      <c r="AU18" s="61">
        <v>2</v>
      </c>
      <c r="AV18" s="61">
        <v>1</v>
      </c>
      <c r="AW18" s="41">
        <v>1.5</v>
      </c>
      <c r="AX18" s="43">
        <f t="shared" si="6"/>
        <v>5</v>
      </c>
      <c r="AY18" s="55">
        <v>1</v>
      </c>
      <c r="AZ18" s="55">
        <v>1</v>
      </c>
      <c r="BA18" s="55">
        <v>1</v>
      </c>
      <c r="BB18" s="55">
        <v>1</v>
      </c>
      <c r="BC18" s="55">
        <v>1</v>
      </c>
      <c r="BD18" s="67"/>
      <c r="BE18" s="74">
        <v>2.75</v>
      </c>
      <c r="BF18" s="55">
        <v>4.5999999999999996</v>
      </c>
      <c r="BG18" s="45">
        <f t="shared" si="15"/>
        <v>2.2711111111111109</v>
      </c>
      <c r="BH18" s="58">
        <f t="shared" si="7"/>
        <v>0.55000000000000004</v>
      </c>
      <c r="BI18" s="46">
        <f t="shared" si="8"/>
        <v>0.45999999999999996</v>
      </c>
      <c r="BJ18" s="47">
        <f t="shared" si="9"/>
        <v>3.2811111111111106</v>
      </c>
      <c r="BK18" s="78" t="s">
        <v>12</v>
      </c>
      <c r="BL18" s="86" t="s">
        <v>77</v>
      </c>
      <c r="BM18" s="17"/>
      <c r="BN18" s="75">
        <v>2</v>
      </c>
      <c r="BO18" s="54">
        <v>3.5</v>
      </c>
      <c r="BP18" s="74"/>
      <c r="BQ18" s="75">
        <v>2.5</v>
      </c>
      <c r="BR18" s="54">
        <v>1.2</v>
      </c>
      <c r="BS18" s="54"/>
      <c r="BT18" s="54">
        <v>4.33</v>
      </c>
      <c r="BU18" s="54">
        <v>4.2</v>
      </c>
      <c r="BV18" s="54">
        <v>4</v>
      </c>
      <c r="BW18" s="54">
        <v>4</v>
      </c>
      <c r="BX18" s="42">
        <f t="shared" si="10"/>
        <v>2.5</v>
      </c>
      <c r="BY18" s="61">
        <v>1</v>
      </c>
      <c r="BZ18" s="61">
        <v>4</v>
      </c>
      <c r="CA18" s="41">
        <v>2.5</v>
      </c>
      <c r="CB18" s="43">
        <f t="shared" si="11"/>
        <v>5</v>
      </c>
      <c r="CC18" s="55">
        <v>1</v>
      </c>
      <c r="CD18" s="55">
        <v>1</v>
      </c>
      <c r="CE18" s="55">
        <v>1</v>
      </c>
      <c r="CF18" s="55">
        <v>1</v>
      </c>
      <c r="CG18" s="55">
        <v>1</v>
      </c>
      <c r="CH18" s="67"/>
      <c r="CI18" s="55">
        <v>4</v>
      </c>
      <c r="CJ18" s="55">
        <v>4.5</v>
      </c>
      <c r="CK18" s="45">
        <f>((BN18+BO18+BQ18+BR18+BT18+BU18+BW18+BX18+CB18+BV18)/10)*0.7</f>
        <v>2.3261000000000003</v>
      </c>
      <c r="CL18" s="58">
        <f t="shared" si="12"/>
        <v>0.8</v>
      </c>
      <c r="CM18" s="46">
        <f t="shared" si="13"/>
        <v>0.45</v>
      </c>
      <c r="CN18" s="47">
        <f t="shared" si="18"/>
        <v>3.5761000000000003</v>
      </c>
      <c r="CO18" s="90">
        <f>(CN18*0.4+BJ18*0.3+AE18*0.3)</f>
        <v>3.5037733333333332</v>
      </c>
    </row>
    <row r="19" spans="1:93" ht="17.100000000000001" customHeight="1" x14ac:dyDescent="0.2">
      <c r="A19" s="2" t="s">
        <v>13</v>
      </c>
      <c r="B19" s="30" t="s">
        <v>57</v>
      </c>
      <c r="C19" s="23"/>
      <c r="D19" s="40">
        <v>3</v>
      </c>
      <c r="E19" s="40">
        <v>3</v>
      </c>
      <c r="F19" s="41">
        <v>3</v>
      </c>
      <c r="G19" s="41">
        <v>1</v>
      </c>
      <c r="H19" s="41"/>
      <c r="I19" s="41">
        <v>3.7</v>
      </c>
      <c r="J19" s="41">
        <v>2</v>
      </c>
      <c r="K19" s="41">
        <v>3.3</v>
      </c>
      <c r="L19" s="41">
        <v>4</v>
      </c>
      <c r="M19" s="41">
        <v>4</v>
      </c>
      <c r="N19" s="41">
        <v>5</v>
      </c>
      <c r="O19" s="42">
        <f t="shared" si="0"/>
        <v>5</v>
      </c>
      <c r="P19" s="41">
        <v>5</v>
      </c>
      <c r="Q19" s="41">
        <v>5</v>
      </c>
      <c r="R19" s="41">
        <v>5</v>
      </c>
      <c r="S19" s="43">
        <f t="shared" si="1"/>
        <v>5</v>
      </c>
      <c r="T19" s="41">
        <v>1</v>
      </c>
      <c r="U19" s="41">
        <v>1</v>
      </c>
      <c r="V19" s="41">
        <v>1</v>
      </c>
      <c r="W19" s="41">
        <v>1</v>
      </c>
      <c r="X19" s="60">
        <v>1</v>
      </c>
      <c r="Y19" s="48"/>
      <c r="Z19" s="41">
        <v>1.5</v>
      </c>
      <c r="AA19" s="41">
        <v>3.88</v>
      </c>
      <c r="AB19" s="45">
        <f t="shared" si="2"/>
        <v>2.4499999999999997</v>
      </c>
      <c r="AC19" s="46">
        <f t="shared" si="3"/>
        <v>0.30000000000000004</v>
      </c>
      <c r="AD19" s="46">
        <f t="shared" si="4"/>
        <v>0.38800000000000001</v>
      </c>
      <c r="AE19" s="47">
        <f t="shared" si="16"/>
        <v>3.1379999999999999</v>
      </c>
      <c r="AF19" s="78" t="s">
        <v>13</v>
      </c>
      <c r="AG19" s="30" t="s">
        <v>57</v>
      </c>
      <c r="AH19" s="23"/>
      <c r="AI19" s="41">
        <v>2.6</v>
      </c>
      <c r="AJ19" s="41">
        <v>1.3</v>
      </c>
      <c r="AK19" s="41"/>
      <c r="AL19" s="41"/>
      <c r="AM19" s="41"/>
      <c r="AN19" s="41">
        <v>2.2000000000000002</v>
      </c>
      <c r="AO19" s="41"/>
      <c r="AP19" s="41">
        <v>3.2</v>
      </c>
      <c r="AQ19" s="41">
        <v>4.5</v>
      </c>
      <c r="AR19" s="41">
        <v>3.8</v>
      </c>
      <c r="AS19" s="41">
        <v>4.2</v>
      </c>
      <c r="AT19" s="42">
        <f t="shared" si="5"/>
        <v>5</v>
      </c>
      <c r="AU19" s="41">
        <v>5</v>
      </c>
      <c r="AV19" s="41">
        <v>5</v>
      </c>
      <c r="AW19" s="41">
        <v>5</v>
      </c>
      <c r="AX19" s="43">
        <f t="shared" si="6"/>
        <v>2</v>
      </c>
      <c r="AY19" s="41">
        <v>1</v>
      </c>
      <c r="AZ19" s="41">
        <v>1</v>
      </c>
      <c r="BA19" s="41"/>
      <c r="BB19" s="41"/>
      <c r="BC19" s="41"/>
      <c r="BD19" s="48"/>
      <c r="BE19" s="41">
        <v>3</v>
      </c>
      <c r="BF19" s="41">
        <v>3.9</v>
      </c>
      <c r="BG19" s="45">
        <f t="shared" si="15"/>
        <v>2.2399999999999998</v>
      </c>
      <c r="BH19" s="46">
        <f t="shared" si="7"/>
        <v>0.60000000000000009</v>
      </c>
      <c r="BI19" s="46">
        <f t="shared" si="8"/>
        <v>0.39</v>
      </c>
      <c r="BJ19" s="47">
        <f t="shared" si="9"/>
        <v>3.23</v>
      </c>
      <c r="BK19" s="78" t="s">
        <v>13</v>
      </c>
      <c r="BL19" s="85" t="s">
        <v>57</v>
      </c>
      <c r="BM19" s="23"/>
      <c r="BN19" s="40">
        <v>2</v>
      </c>
      <c r="BO19" s="41">
        <v>4.5</v>
      </c>
      <c r="BP19" s="41"/>
      <c r="BQ19" s="40">
        <v>3</v>
      </c>
      <c r="BR19" s="41">
        <v>1</v>
      </c>
      <c r="BS19" s="41"/>
      <c r="BT19" s="41">
        <v>2.5</v>
      </c>
      <c r="BU19" s="41">
        <v>4.2</v>
      </c>
      <c r="BV19" s="41">
        <v>1</v>
      </c>
      <c r="BW19" s="41">
        <v>4</v>
      </c>
      <c r="BX19" s="42">
        <f t="shared" si="10"/>
        <v>1</v>
      </c>
      <c r="BY19" s="41">
        <v>1</v>
      </c>
      <c r="BZ19" s="61">
        <v>1</v>
      </c>
      <c r="CA19" s="41">
        <v>1</v>
      </c>
      <c r="CB19" s="43">
        <f t="shared" si="11"/>
        <v>4</v>
      </c>
      <c r="CC19" s="41">
        <v>1</v>
      </c>
      <c r="CD19" s="41">
        <v>1</v>
      </c>
      <c r="CE19" s="41">
        <v>1</v>
      </c>
      <c r="CF19" s="41">
        <v>1</v>
      </c>
      <c r="CG19" s="41"/>
      <c r="CH19" s="48"/>
      <c r="CI19" s="41">
        <v>4.5</v>
      </c>
      <c r="CJ19" s="41">
        <v>3.8</v>
      </c>
      <c r="CK19" s="45">
        <f>((BN19+BO19+BQ19+BR19+BT19+BU19+BW19+BX19+CB19+BV19)/10)*0.7</f>
        <v>1.9039999999999997</v>
      </c>
      <c r="CL19" s="46">
        <f t="shared" si="12"/>
        <v>0.9</v>
      </c>
      <c r="CM19" s="46">
        <f t="shared" si="13"/>
        <v>0.38</v>
      </c>
      <c r="CN19" s="47">
        <f t="shared" si="18"/>
        <v>3.1839999999999997</v>
      </c>
      <c r="CO19" s="90">
        <f>(CN19*0.4+BJ19*0.3+AE19*0.3)</f>
        <v>3.1839999999999997</v>
      </c>
    </row>
    <row r="20" spans="1:93" ht="17.100000000000001" customHeight="1" x14ac:dyDescent="0.2">
      <c r="A20" s="2" t="s">
        <v>14</v>
      </c>
      <c r="B20" s="71" t="s">
        <v>91</v>
      </c>
      <c r="C20" s="23"/>
      <c r="D20" s="41">
        <v>1</v>
      </c>
      <c r="E20" s="41">
        <v>1</v>
      </c>
      <c r="F20" s="41">
        <v>5</v>
      </c>
      <c r="G20" s="53">
        <v>1</v>
      </c>
      <c r="H20" s="41"/>
      <c r="I20" s="53">
        <v>1</v>
      </c>
      <c r="J20" s="41">
        <v>3.5</v>
      </c>
      <c r="K20" s="41">
        <v>3.1</v>
      </c>
      <c r="L20" s="41">
        <v>3.33</v>
      </c>
      <c r="M20" s="53">
        <v>1</v>
      </c>
      <c r="N20" s="41">
        <v>2.2000000000000002</v>
      </c>
      <c r="O20" s="42">
        <f t="shared" si="0"/>
        <v>4</v>
      </c>
      <c r="P20" s="41">
        <v>4</v>
      </c>
      <c r="Q20" s="51">
        <v>4</v>
      </c>
      <c r="R20" s="41">
        <v>4</v>
      </c>
      <c r="S20" s="43">
        <f t="shared" si="1"/>
        <v>5</v>
      </c>
      <c r="T20" s="41">
        <v>1</v>
      </c>
      <c r="U20" s="41">
        <v>1</v>
      </c>
      <c r="V20" s="41">
        <v>1</v>
      </c>
      <c r="W20" s="41">
        <v>1</v>
      </c>
      <c r="X20" s="41">
        <v>1</v>
      </c>
      <c r="Y20" s="23"/>
      <c r="Z20" s="41">
        <v>1.25</v>
      </c>
      <c r="AA20" s="41">
        <v>4.25</v>
      </c>
      <c r="AB20" s="45">
        <f>((D20+E20+F20+I20+G20+J20+K20+L20+M20+N20+O20+S20)/12)*0.7</f>
        <v>1.8159166666666666</v>
      </c>
      <c r="AC20" s="46">
        <f t="shared" si="3"/>
        <v>0.25</v>
      </c>
      <c r="AD20" s="46">
        <f t="shared" si="4"/>
        <v>0.42500000000000004</v>
      </c>
      <c r="AE20" s="72">
        <f t="shared" si="16"/>
        <v>2.4909166666666662</v>
      </c>
      <c r="AF20" s="78" t="s">
        <v>14</v>
      </c>
      <c r="AG20" s="71" t="s">
        <v>91</v>
      </c>
      <c r="AH20" s="23"/>
      <c r="AI20" s="41">
        <v>1.2</v>
      </c>
      <c r="AJ20" s="40">
        <v>3</v>
      </c>
      <c r="AK20" s="41"/>
      <c r="AL20" s="41"/>
      <c r="AM20" s="41"/>
      <c r="AN20" s="41">
        <v>1</v>
      </c>
      <c r="AO20" s="41"/>
      <c r="AP20" s="41">
        <v>5</v>
      </c>
      <c r="AQ20" s="41">
        <v>4.17</v>
      </c>
      <c r="AR20" s="41">
        <v>4</v>
      </c>
      <c r="AS20" s="41">
        <v>4</v>
      </c>
      <c r="AT20" s="42">
        <f t="shared" si="5"/>
        <v>1</v>
      </c>
      <c r="AU20" s="41">
        <v>1</v>
      </c>
      <c r="AV20" s="61">
        <v>1</v>
      </c>
      <c r="AW20" s="41">
        <v>1</v>
      </c>
      <c r="AX20" s="43">
        <f t="shared" si="6"/>
        <v>5</v>
      </c>
      <c r="AY20" s="41">
        <v>1</v>
      </c>
      <c r="AZ20" s="41">
        <v>1</v>
      </c>
      <c r="BA20" s="41">
        <v>1</v>
      </c>
      <c r="BB20" s="41">
        <v>1</v>
      </c>
      <c r="BC20" s="41">
        <v>1</v>
      </c>
      <c r="BD20" s="23"/>
      <c r="BE20" s="40">
        <v>2.5</v>
      </c>
      <c r="BF20" s="41">
        <v>4.4800000000000004</v>
      </c>
      <c r="BG20" s="45">
        <f t="shared" si="15"/>
        <v>2.2065555555555552</v>
      </c>
      <c r="BH20" s="46">
        <f t="shared" si="7"/>
        <v>0.5</v>
      </c>
      <c r="BI20" s="46">
        <f t="shared" si="8"/>
        <v>0.44800000000000006</v>
      </c>
      <c r="BJ20" s="72">
        <f t="shared" si="9"/>
        <v>3.1545555555555551</v>
      </c>
      <c r="BK20" s="78" t="s">
        <v>14</v>
      </c>
      <c r="BL20" s="82" t="s">
        <v>91</v>
      </c>
      <c r="BM20" s="23"/>
      <c r="BN20" s="41">
        <v>1</v>
      </c>
      <c r="BO20" s="41">
        <v>3</v>
      </c>
      <c r="BP20" s="41"/>
      <c r="BQ20" s="41">
        <v>1</v>
      </c>
      <c r="BR20" s="41">
        <v>1</v>
      </c>
      <c r="BS20" s="41"/>
      <c r="BT20" s="41">
        <v>1</v>
      </c>
      <c r="BU20" s="41">
        <v>4.2</v>
      </c>
      <c r="BV20" s="41">
        <v>1</v>
      </c>
      <c r="BW20" s="41">
        <v>4</v>
      </c>
      <c r="BX20" s="42">
        <f t="shared" si="10"/>
        <v>1</v>
      </c>
      <c r="BY20" s="61">
        <v>1</v>
      </c>
      <c r="BZ20" s="61">
        <v>1</v>
      </c>
      <c r="CA20" s="61">
        <v>1</v>
      </c>
      <c r="CB20" s="43">
        <f t="shared" si="11"/>
        <v>2</v>
      </c>
      <c r="CC20" s="41">
        <v>1</v>
      </c>
      <c r="CD20" s="41">
        <v>1</v>
      </c>
      <c r="CE20" s="41"/>
      <c r="CF20" s="41"/>
      <c r="CG20" s="41"/>
      <c r="CH20" s="23"/>
      <c r="CI20" s="41">
        <v>3.5</v>
      </c>
      <c r="CJ20" s="41">
        <v>3.5</v>
      </c>
      <c r="CK20" s="45">
        <f>((BN20+BO20+BQ20+BR20+BT20+BU20+BW20+BX20+CB20+BV20)/10)*0.7</f>
        <v>1.3439999999999999</v>
      </c>
      <c r="CL20" s="46">
        <f t="shared" si="12"/>
        <v>0.70000000000000007</v>
      </c>
      <c r="CM20" s="46">
        <f t="shared" si="13"/>
        <v>0.35000000000000003</v>
      </c>
      <c r="CN20" s="72">
        <f t="shared" si="18"/>
        <v>2.3940000000000001</v>
      </c>
      <c r="CO20" s="90">
        <f>(CN20*0.4+BJ20*0.3+AE20*0.3)</f>
        <v>2.6512416666666665</v>
      </c>
    </row>
    <row r="21" spans="1:93" ht="17.100000000000001" customHeight="1" x14ac:dyDescent="0.2">
      <c r="A21" s="2" t="s">
        <v>15</v>
      </c>
      <c r="B21" s="27" t="s">
        <v>58</v>
      </c>
      <c r="C21" s="23"/>
      <c r="D21" s="41">
        <v>3.3</v>
      </c>
      <c r="E21" s="41">
        <v>5</v>
      </c>
      <c r="F21" s="41">
        <v>4.3</v>
      </c>
      <c r="G21" s="41">
        <v>4.3</v>
      </c>
      <c r="H21" s="40">
        <v>0.3</v>
      </c>
      <c r="I21" s="41">
        <v>4.5</v>
      </c>
      <c r="J21" s="41">
        <v>4</v>
      </c>
      <c r="K21" s="41">
        <v>4.5</v>
      </c>
      <c r="L21" s="41">
        <v>5</v>
      </c>
      <c r="M21" s="41">
        <v>4.5</v>
      </c>
      <c r="N21" s="41">
        <v>5</v>
      </c>
      <c r="O21" s="42">
        <f t="shared" si="0"/>
        <v>5</v>
      </c>
      <c r="P21" s="41">
        <v>5</v>
      </c>
      <c r="Q21" s="41">
        <v>5</v>
      </c>
      <c r="R21" s="41">
        <v>5</v>
      </c>
      <c r="S21" s="43">
        <f t="shared" si="1"/>
        <v>5</v>
      </c>
      <c r="T21" s="41">
        <v>1</v>
      </c>
      <c r="U21" s="41">
        <v>1</v>
      </c>
      <c r="V21" s="41">
        <v>1</v>
      </c>
      <c r="W21" s="41">
        <v>1</v>
      </c>
      <c r="X21" s="41">
        <v>1</v>
      </c>
      <c r="Y21" s="48"/>
      <c r="Z21" s="41">
        <v>4</v>
      </c>
      <c r="AA21" s="41">
        <v>4.8</v>
      </c>
      <c r="AB21" s="45">
        <f>((D21+E21+F21+G21+I21+J21+K21+L21+M21+N21+O21+S21)/12)*0.7</f>
        <v>3.1733333333333338</v>
      </c>
      <c r="AC21" s="46">
        <f t="shared" si="3"/>
        <v>0.8</v>
      </c>
      <c r="AD21" s="46">
        <f t="shared" si="4"/>
        <v>0.48</v>
      </c>
      <c r="AE21" s="47">
        <f>(AB21+AC21+AD21+H21)</f>
        <v>4.753333333333333</v>
      </c>
      <c r="AF21" s="78" t="s">
        <v>14</v>
      </c>
      <c r="AG21" s="27" t="s">
        <v>58</v>
      </c>
      <c r="AH21" s="23"/>
      <c r="AI21" s="41">
        <v>5</v>
      </c>
      <c r="AJ21" s="40">
        <v>5</v>
      </c>
      <c r="AK21" s="41"/>
      <c r="AL21" s="41"/>
      <c r="AM21" s="41"/>
      <c r="AN21" s="41">
        <v>5</v>
      </c>
      <c r="AO21" s="41"/>
      <c r="AP21" s="41">
        <v>5</v>
      </c>
      <c r="AQ21" s="41">
        <v>5</v>
      </c>
      <c r="AR21" s="41">
        <v>4.3</v>
      </c>
      <c r="AS21" s="40">
        <v>4.75</v>
      </c>
      <c r="AT21" s="42">
        <f t="shared" si="5"/>
        <v>5</v>
      </c>
      <c r="AU21" s="41">
        <v>5</v>
      </c>
      <c r="AV21" s="41">
        <v>5</v>
      </c>
      <c r="AW21" s="41">
        <v>5</v>
      </c>
      <c r="AX21" s="43">
        <f t="shared" si="6"/>
        <v>5</v>
      </c>
      <c r="AY21" s="41">
        <v>1</v>
      </c>
      <c r="AZ21" s="41">
        <v>1</v>
      </c>
      <c r="BA21" s="41">
        <v>1</v>
      </c>
      <c r="BB21" s="41">
        <v>1</v>
      </c>
      <c r="BC21" s="41">
        <v>1</v>
      </c>
      <c r="BD21" s="48"/>
      <c r="BE21" s="40">
        <v>5</v>
      </c>
      <c r="BF21" s="41">
        <v>4.79</v>
      </c>
      <c r="BG21" s="45">
        <f t="shared" si="15"/>
        <v>3.4261111111111107</v>
      </c>
      <c r="BH21" s="46">
        <f t="shared" si="7"/>
        <v>1</v>
      </c>
      <c r="BI21" s="46">
        <f t="shared" si="8"/>
        <v>0.47900000000000004</v>
      </c>
      <c r="BJ21" s="76">
        <v>5</v>
      </c>
      <c r="BK21" s="78" t="s">
        <v>14</v>
      </c>
      <c r="BL21" s="30" t="s">
        <v>58</v>
      </c>
      <c r="BM21" s="23"/>
      <c r="BN21" s="41">
        <v>4.2</v>
      </c>
      <c r="BO21" s="41">
        <v>5</v>
      </c>
      <c r="BP21" s="41"/>
      <c r="BQ21" s="41">
        <v>1</v>
      </c>
      <c r="BR21" s="41">
        <v>5</v>
      </c>
      <c r="BS21" s="41"/>
      <c r="BT21" s="41">
        <v>5</v>
      </c>
      <c r="BU21" s="41">
        <v>5</v>
      </c>
      <c r="BV21" s="41">
        <v>5</v>
      </c>
      <c r="BW21" s="41">
        <v>5</v>
      </c>
      <c r="BX21" s="42">
        <f t="shared" si="10"/>
        <v>5</v>
      </c>
      <c r="BY21" s="41">
        <v>5</v>
      </c>
      <c r="BZ21" s="61">
        <v>5</v>
      </c>
      <c r="CA21" s="41">
        <v>5</v>
      </c>
      <c r="CB21" s="43">
        <f t="shared" si="11"/>
        <v>5</v>
      </c>
      <c r="CC21" s="41">
        <v>1</v>
      </c>
      <c r="CD21" s="41">
        <v>1</v>
      </c>
      <c r="CE21" s="41">
        <v>1</v>
      </c>
      <c r="CF21" s="41">
        <v>1</v>
      </c>
      <c r="CG21" s="41">
        <v>1</v>
      </c>
      <c r="CH21" s="48"/>
      <c r="CI21" s="41">
        <v>5</v>
      </c>
      <c r="CJ21" s="41">
        <v>5</v>
      </c>
      <c r="CK21" s="45">
        <f>((BN21+BO21+BQ21+BR21+BT21+BU21+BW21+BX21+CB21+BV21)/10)*0.7</f>
        <v>3.1640000000000001</v>
      </c>
      <c r="CL21" s="46">
        <f t="shared" si="12"/>
        <v>1</v>
      </c>
      <c r="CM21" s="46">
        <f t="shared" si="13"/>
        <v>0.5</v>
      </c>
      <c r="CN21" s="72">
        <v>5</v>
      </c>
      <c r="CO21" s="90">
        <f>(CN21*0.4+BJ21*0.3+AE21*0.3)</f>
        <v>4.9260000000000002</v>
      </c>
    </row>
    <row r="22" spans="1:93" ht="17.100000000000001" customHeight="1" x14ac:dyDescent="0.2">
      <c r="A22" s="2" t="s">
        <v>16</v>
      </c>
      <c r="B22" s="27" t="s">
        <v>59</v>
      </c>
      <c r="C22" s="23"/>
      <c r="D22" s="40">
        <v>3</v>
      </c>
      <c r="E22" s="41">
        <v>2.4</v>
      </c>
      <c r="F22" s="40">
        <v>3</v>
      </c>
      <c r="G22" s="41">
        <v>1.5</v>
      </c>
      <c r="H22" s="41"/>
      <c r="I22" s="41">
        <v>3</v>
      </c>
      <c r="J22" s="41">
        <v>2</v>
      </c>
      <c r="K22" s="41">
        <v>3.5</v>
      </c>
      <c r="L22" s="41">
        <v>5</v>
      </c>
      <c r="M22" s="41">
        <v>4.5</v>
      </c>
      <c r="N22" s="41">
        <v>2</v>
      </c>
      <c r="O22" s="42">
        <f t="shared" si="0"/>
        <v>4.25</v>
      </c>
      <c r="P22" s="51">
        <v>4.5</v>
      </c>
      <c r="Q22" s="51">
        <v>4</v>
      </c>
      <c r="R22" s="41">
        <v>4.25</v>
      </c>
      <c r="S22" s="43">
        <f t="shared" si="1"/>
        <v>5</v>
      </c>
      <c r="T22" s="41">
        <v>1</v>
      </c>
      <c r="U22" s="41">
        <v>1</v>
      </c>
      <c r="V22" s="41">
        <v>1</v>
      </c>
      <c r="W22" s="41">
        <v>1</v>
      </c>
      <c r="X22" s="41">
        <v>1</v>
      </c>
      <c r="Y22" s="48"/>
      <c r="Z22" s="41">
        <v>2</v>
      </c>
      <c r="AA22" s="41">
        <v>4.88</v>
      </c>
      <c r="AB22" s="45">
        <f>((D22+E22+F22+G22+I22+J22+K22+L22+M22+N22+O22+S22)/12)*0.7</f>
        <v>2.2837499999999995</v>
      </c>
      <c r="AC22" s="46">
        <f t="shared" si="3"/>
        <v>0.4</v>
      </c>
      <c r="AD22" s="46">
        <f t="shared" si="4"/>
        <v>0.48799999999999999</v>
      </c>
      <c r="AE22" s="47">
        <f>(AB22+AC22+AD22)</f>
        <v>3.1717499999999994</v>
      </c>
      <c r="AF22" s="78" t="s">
        <v>15</v>
      </c>
      <c r="AG22" s="27" t="s">
        <v>59</v>
      </c>
      <c r="AH22" s="23"/>
      <c r="AI22" s="41">
        <v>4.0999999999999996</v>
      </c>
      <c r="AJ22" s="41">
        <v>1.5</v>
      </c>
      <c r="AK22" s="41"/>
      <c r="AL22" s="41"/>
      <c r="AM22" s="41"/>
      <c r="AN22" s="41">
        <v>3</v>
      </c>
      <c r="AO22" s="41"/>
      <c r="AP22" s="40">
        <v>2.5</v>
      </c>
      <c r="AQ22" s="41">
        <v>4.67</v>
      </c>
      <c r="AR22" s="41">
        <v>4.3</v>
      </c>
      <c r="AS22" s="41">
        <v>4.5</v>
      </c>
      <c r="AT22" s="42">
        <f t="shared" si="5"/>
        <v>1</v>
      </c>
      <c r="AU22" s="41">
        <v>1</v>
      </c>
      <c r="AV22" s="61">
        <v>1</v>
      </c>
      <c r="AW22" s="41">
        <v>1</v>
      </c>
      <c r="AX22" s="43">
        <f t="shared" si="6"/>
        <v>5</v>
      </c>
      <c r="AY22" s="41">
        <v>1</v>
      </c>
      <c r="AZ22" s="41">
        <v>1</v>
      </c>
      <c r="BA22" s="41">
        <v>1</v>
      </c>
      <c r="BB22" s="41">
        <v>1</v>
      </c>
      <c r="BC22" s="41">
        <v>1</v>
      </c>
      <c r="BD22" s="48"/>
      <c r="BE22" s="40">
        <v>3.75</v>
      </c>
      <c r="BF22" s="41">
        <v>4.25</v>
      </c>
      <c r="BG22" s="45">
        <f t="shared" si="15"/>
        <v>2.3776666666666664</v>
      </c>
      <c r="BH22" s="46">
        <f t="shared" si="7"/>
        <v>0.75</v>
      </c>
      <c r="BI22" s="46">
        <f t="shared" si="8"/>
        <v>0.42500000000000004</v>
      </c>
      <c r="BJ22" s="47">
        <f>(BG22+BH22+BI22)</f>
        <v>3.5526666666666662</v>
      </c>
      <c r="BK22" s="78" t="s">
        <v>15</v>
      </c>
      <c r="BL22" s="30" t="s">
        <v>59</v>
      </c>
      <c r="BM22" s="23"/>
      <c r="BN22" s="41">
        <v>1.4</v>
      </c>
      <c r="BO22" s="41">
        <v>3.35</v>
      </c>
      <c r="BP22" s="41"/>
      <c r="BQ22" s="41">
        <v>1</v>
      </c>
      <c r="BR22" s="41">
        <v>5</v>
      </c>
      <c r="BS22" s="41"/>
      <c r="BT22" s="41">
        <v>2.5</v>
      </c>
      <c r="BU22" s="41">
        <v>5</v>
      </c>
      <c r="BV22" s="41">
        <v>5</v>
      </c>
      <c r="BW22" s="41">
        <v>5</v>
      </c>
      <c r="BX22" s="42">
        <f t="shared" si="10"/>
        <v>1.3333333333333333</v>
      </c>
      <c r="BY22" s="61">
        <v>2</v>
      </c>
      <c r="BZ22" s="61">
        <v>1</v>
      </c>
      <c r="CA22" s="61">
        <v>1</v>
      </c>
      <c r="CB22" s="43">
        <f t="shared" si="11"/>
        <v>4</v>
      </c>
      <c r="CC22" s="41">
        <v>1</v>
      </c>
      <c r="CD22" s="41">
        <v>1</v>
      </c>
      <c r="CE22" s="41">
        <v>1</v>
      </c>
      <c r="CF22" s="41">
        <v>1</v>
      </c>
      <c r="CG22" s="41"/>
      <c r="CH22" s="48"/>
      <c r="CI22" s="41">
        <v>5</v>
      </c>
      <c r="CJ22" s="41">
        <v>5</v>
      </c>
      <c r="CK22" s="45">
        <f>((BN22+BO22+BQ22+BR22+BT22+BU22+BW22+BX22+CB22+BV22)/10)*0.7</f>
        <v>2.3508333333333331</v>
      </c>
      <c r="CL22" s="46">
        <f t="shared" si="12"/>
        <v>1</v>
      </c>
      <c r="CM22" s="46">
        <f t="shared" si="13"/>
        <v>0.5</v>
      </c>
      <c r="CN22" s="72">
        <v>5</v>
      </c>
      <c r="CO22" s="90">
        <f>(CN22*0.4+BJ22*0.3+AE22*0.3)</f>
        <v>4.0173249999999996</v>
      </c>
    </row>
    <row r="23" spans="1:93" ht="17.100000000000001" customHeight="1" x14ac:dyDescent="0.2">
      <c r="A23" s="2" t="s">
        <v>17</v>
      </c>
      <c r="B23" s="27" t="s">
        <v>60</v>
      </c>
      <c r="C23" s="23"/>
      <c r="D23" s="40">
        <v>3</v>
      </c>
      <c r="E23" s="41">
        <v>2.2999999999999998</v>
      </c>
      <c r="F23" s="40">
        <v>3</v>
      </c>
      <c r="G23" s="41">
        <v>2.5</v>
      </c>
      <c r="H23" s="41"/>
      <c r="I23" s="41">
        <v>3.3</v>
      </c>
      <c r="J23" s="41">
        <v>2</v>
      </c>
      <c r="K23" s="41">
        <v>3.8</v>
      </c>
      <c r="L23" s="41">
        <v>2.67</v>
      </c>
      <c r="M23" s="41">
        <v>4</v>
      </c>
      <c r="N23" s="41">
        <v>4.5</v>
      </c>
      <c r="O23" s="42">
        <f t="shared" si="0"/>
        <v>4</v>
      </c>
      <c r="P23" s="51">
        <v>4</v>
      </c>
      <c r="Q23" s="51">
        <v>4</v>
      </c>
      <c r="R23" s="41">
        <v>4</v>
      </c>
      <c r="S23" s="43">
        <f t="shared" si="1"/>
        <v>5</v>
      </c>
      <c r="T23" s="41">
        <v>1</v>
      </c>
      <c r="U23" s="41">
        <v>1</v>
      </c>
      <c r="V23" s="41">
        <v>1</v>
      </c>
      <c r="W23" s="41">
        <v>1</v>
      </c>
      <c r="X23" s="41">
        <v>1</v>
      </c>
      <c r="Y23" s="48"/>
      <c r="Z23" s="41">
        <v>1.25</v>
      </c>
      <c r="AA23" s="41">
        <v>4.2</v>
      </c>
      <c r="AB23" s="45">
        <f>((D23+E23+F23+G23+I23+J23+K23+L23+M23+N23+O23+S23)/12)*0.7</f>
        <v>2.3374166666666665</v>
      </c>
      <c r="AC23" s="46">
        <f t="shared" si="3"/>
        <v>0.25</v>
      </c>
      <c r="AD23" s="46">
        <f t="shared" si="4"/>
        <v>0.42000000000000004</v>
      </c>
      <c r="AE23" s="47">
        <f>(AB23+AC23+AD23)</f>
        <v>3.0074166666666664</v>
      </c>
      <c r="AF23" s="78" t="s">
        <v>16</v>
      </c>
      <c r="AG23" s="27" t="s">
        <v>60</v>
      </c>
      <c r="AH23" s="23"/>
      <c r="AI23" s="41">
        <v>2.6</v>
      </c>
      <c r="AJ23" s="40">
        <v>3</v>
      </c>
      <c r="AK23" s="41"/>
      <c r="AL23" s="41"/>
      <c r="AM23" s="41"/>
      <c r="AN23" s="41">
        <v>3.5</v>
      </c>
      <c r="AO23" s="41"/>
      <c r="AP23" s="41">
        <v>4</v>
      </c>
      <c r="AQ23" s="41">
        <v>4.67</v>
      </c>
      <c r="AR23" s="41">
        <v>3.8</v>
      </c>
      <c r="AS23" s="41">
        <v>4.2</v>
      </c>
      <c r="AT23" s="42">
        <f t="shared" si="5"/>
        <v>1</v>
      </c>
      <c r="AU23" s="41">
        <v>1</v>
      </c>
      <c r="AV23" s="61">
        <v>1</v>
      </c>
      <c r="AW23" s="41">
        <v>1</v>
      </c>
      <c r="AX23" s="43">
        <f t="shared" si="6"/>
        <v>5</v>
      </c>
      <c r="AY23" s="41">
        <v>1</v>
      </c>
      <c r="AZ23" s="41">
        <v>1</v>
      </c>
      <c r="BA23" s="41">
        <v>1</v>
      </c>
      <c r="BB23" s="41">
        <v>1</v>
      </c>
      <c r="BC23" s="41">
        <v>1</v>
      </c>
      <c r="BD23" s="48"/>
      <c r="BE23" s="40">
        <v>3.5</v>
      </c>
      <c r="BF23" s="41">
        <v>4.3</v>
      </c>
      <c r="BG23" s="45">
        <f t="shared" si="15"/>
        <v>2.4709999999999996</v>
      </c>
      <c r="BH23" s="46">
        <f t="shared" si="7"/>
        <v>0.70000000000000007</v>
      </c>
      <c r="BI23" s="46">
        <f t="shared" si="8"/>
        <v>0.43</v>
      </c>
      <c r="BJ23" s="47">
        <f>(BG23+BH23+BI23)</f>
        <v>3.601</v>
      </c>
      <c r="BK23" s="78" t="s">
        <v>16</v>
      </c>
      <c r="BL23" s="30" t="s">
        <v>60</v>
      </c>
      <c r="BM23" s="23"/>
      <c r="BN23" s="41">
        <v>1.4</v>
      </c>
      <c r="BO23" s="41">
        <v>3.5</v>
      </c>
      <c r="BP23" s="41"/>
      <c r="BQ23" s="40">
        <v>3</v>
      </c>
      <c r="BR23" s="41">
        <v>1</v>
      </c>
      <c r="BS23" s="41"/>
      <c r="BT23" s="41">
        <v>1</v>
      </c>
      <c r="BU23" s="41">
        <v>4.2</v>
      </c>
      <c r="BV23" s="41">
        <v>1</v>
      </c>
      <c r="BW23" s="41">
        <v>4</v>
      </c>
      <c r="BX23" s="42">
        <f t="shared" si="10"/>
        <v>1</v>
      </c>
      <c r="BY23" s="61">
        <v>1</v>
      </c>
      <c r="BZ23" s="61">
        <v>1</v>
      </c>
      <c r="CA23" s="41">
        <v>1</v>
      </c>
      <c r="CB23" s="43">
        <f t="shared" si="11"/>
        <v>5</v>
      </c>
      <c r="CC23" s="41">
        <v>1</v>
      </c>
      <c r="CD23" s="41">
        <v>1</v>
      </c>
      <c r="CE23" s="41">
        <v>1</v>
      </c>
      <c r="CF23" s="41">
        <v>1</v>
      </c>
      <c r="CG23" s="41">
        <v>1</v>
      </c>
      <c r="CH23" s="48"/>
      <c r="CI23" s="41">
        <v>4.25</v>
      </c>
      <c r="CJ23" s="41">
        <v>4.05</v>
      </c>
      <c r="CK23" s="45">
        <f>((BN23+BO23+BQ23+BR23+BT23+BU23+BW23+BX23+CB23+BV23)/10)*0.7</f>
        <v>1.7570000000000001</v>
      </c>
      <c r="CL23" s="46">
        <f t="shared" si="12"/>
        <v>0.85000000000000009</v>
      </c>
      <c r="CM23" s="46">
        <f t="shared" si="13"/>
        <v>0.40500000000000003</v>
      </c>
      <c r="CN23" s="47">
        <f>(CK23+CL23+CM23)</f>
        <v>3.0120000000000005</v>
      </c>
      <c r="CO23" s="90">
        <f>(CN23*0.4+BJ23*0.3+AE23*0.3)</f>
        <v>3.1873250000000004</v>
      </c>
    </row>
    <row r="24" spans="1:93" ht="159" customHeight="1" x14ac:dyDescent="0.2">
      <c r="A24" s="4"/>
      <c r="B24" s="28"/>
      <c r="C24" s="18" t="s">
        <v>71</v>
      </c>
      <c r="D24" s="9" t="s">
        <v>37</v>
      </c>
      <c r="E24" s="15" t="s">
        <v>38</v>
      </c>
      <c r="F24" s="16" t="s">
        <v>39</v>
      </c>
      <c r="G24" s="5" t="s">
        <v>40</v>
      </c>
      <c r="H24" s="16"/>
      <c r="I24" s="15" t="s">
        <v>70</v>
      </c>
      <c r="J24" s="15" t="s">
        <v>68</v>
      </c>
      <c r="K24" s="15" t="s">
        <v>69</v>
      </c>
      <c r="L24" s="22" t="s">
        <v>36</v>
      </c>
      <c r="M24" s="5" t="s">
        <v>41</v>
      </c>
      <c r="N24" s="5" t="s">
        <v>33</v>
      </c>
      <c r="O24" s="32" t="s">
        <v>26</v>
      </c>
      <c r="P24" s="11" t="s">
        <v>27</v>
      </c>
      <c r="Q24" s="11" t="s">
        <v>28</v>
      </c>
      <c r="R24" s="12" t="s">
        <v>29</v>
      </c>
      <c r="S24" s="33" t="s">
        <v>32</v>
      </c>
      <c r="T24" s="12" t="s">
        <v>27</v>
      </c>
      <c r="U24" s="11" t="s">
        <v>28</v>
      </c>
      <c r="V24" s="12" t="s">
        <v>29</v>
      </c>
      <c r="W24" s="12" t="s">
        <v>30</v>
      </c>
      <c r="X24" s="12" t="s">
        <v>31</v>
      </c>
      <c r="Y24" s="18" t="s">
        <v>71</v>
      </c>
      <c r="Z24" s="10" t="s">
        <v>34</v>
      </c>
      <c r="AA24" s="16" t="s">
        <v>35</v>
      </c>
      <c r="AB24" s="24" t="s">
        <v>72</v>
      </c>
      <c r="AC24" s="22" t="s">
        <v>73</v>
      </c>
      <c r="AD24" s="22" t="s">
        <v>74</v>
      </c>
      <c r="AE24" s="39" t="s">
        <v>75</v>
      </c>
      <c r="AF24" s="79"/>
      <c r="AG24" s="62"/>
      <c r="AH24" s="18" t="s">
        <v>71</v>
      </c>
      <c r="AI24" s="9" t="s">
        <v>79</v>
      </c>
      <c r="AJ24" s="15" t="s">
        <v>80</v>
      </c>
      <c r="AK24" s="16" t="s">
        <v>81</v>
      </c>
      <c r="AL24" s="16" t="s">
        <v>82</v>
      </c>
      <c r="AM24" s="5" t="s">
        <v>83</v>
      </c>
      <c r="AN24" s="15" t="s">
        <v>84</v>
      </c>
      <c r="AO24" s="15" t="s">
        <v>85</v>
      </c>
      <c r="AP24" s="15" t="s">
        <v>86</v>
      </c>
      <c r="AQ24" s="22" t="s">
        <v>87</v>
      </c>
      <c r="AR24" s="5" t="s">
        <v>88</v>
      </c>
      <c r="AS24" s="5" t="s">
        <v>89</v>
      </c>
      <c r="AT24" s="63" t="s">
        <v>26</v>
      </c>
      <c r="AU24" s="11" t="s">
        <v>27</v>
      </c>
      <c r="AV24" s="11" t="s">
        <v>28</v>
      </c>
      <c r="AW24" s="12" t="s">
        <v>29</v>
      </c>
      <c r="AX24" s="64" t="s">
        <v>32</v>
      </c>
      <c r="AY24" s="12" t="s">
        <v>27</v>
      </c>
      <c r="AZ24" s="11" t="s">
        <v>28</v>
      </c>
      <c r="BA24" s="12" t="s">
        <v>29</v>
      </c>
      <c r="BB24" s="12" t="s">
        <v>30</v>
      </c>
      <c r="BC24" s="12" t="s">
        <v>31</v>
      </c>
      <c r="BD24" s="18" t="s">
        <v>71</v>
      </c>
      <c r="BE24" s="10" t="s">
        <v>34</v>
      </c>
      <c r="BF24" s="16" t="s">
        <v>35</v>
      </c>
      <c r="BG24" s="24" t="s">
        <v>72</v>
      </c>
      <c r="BH24" s="22" t="s">
        <v>73</v>
      </c>
      <c r="BI24" s="22" t="s">
        <v>74</v>
      </c>
      <c r="BJ24" s="39" t="s">
        <v>75</v>
      </c>
      <c r="BK24" s="79"/>
      <c r="BL24" s="83"/>
      <c r="BM24" s="18" t="s">
        <v>71</v>
      </c>
      <c r="BN24" s="16" t="s">
        <v>81</v>
      </c>
      <c r="BO24" s="16" t="s">
        <v>82</v>
      </c>
      <c r="BP24" s="5" t="s">
        <v>83</v>
      </c>
      <c r="BQ24" s="15" t="s">
        <v>93</v>
      </c>
      <c r="BR24" s="15" t="s">
        <v>85</v>
      </c>
      <c r="BS24" s="15" t="s">
        <v>94</v>
      </c>
      <c r="BT24" s="22" t="s">
        <v>87</v>
      </c>
      <c r="BU24" s="22" t="s">
        <v>95</v>
      </c>
      <c r="BV24" s="5" t="s">
        <v>96</v>
      </c>
      <c r="BW24" s="5" t="s">
        <v>97</v>
      </c>
      <c r="BX24" s="63" t="s">
        <v>26</v>
      </c>
      <c r="BY24" s="11" t="s">
        <v>27</v>
      </c>
      <c r="BZ24" s="11" t="s">
        <v>28</v>
      </c>
      <c r="CA24" s="12" t="s">
        <v>29</v>
      </c>
      <c r="CB24" s="64" t="s">
        <v>32</v>
      </c>
      <c r="CC24" s="12" t="s">
        <v>27</v>
      </c>
      <c r="CD24" s="11" t="s">
        <v>28</v>
      </c>
      <c r="CE24" s="12" t="s">
        <v>29</v>
      </c>
      <c r="CF24" s="12" t="s">
        <v>30</v>
      </c>
      <c r="CG24" s="12" t="s">
        <v>31</v>
      </c>
      <c r="CH24" s="18" t="s">
        <v>71</v>
      </c>
      <c r="CI24" s="10" t="s">
        <v>34</v>
      </c>
      <c r="CJ24" s="16" t="s">
        <v>35</v>
      </c>
      <c r="CK24" s="24" t="s">
        <v>72</v>
      </c>
      <c r="CL24" s="22" t="s">
        <v>73</v>
      </c>
      <c r="CM24" s="22" t="s">
        <v>74</v>
      </c>
      <c r="CN24" s="39" t="s">
        <v>75</v>
      </c>
      <c r="CO24" s="89" t="s">
        <v>113</v>
      </c>
    </row>
    <row r="25" spans="1:93" ht="17.100000000000001" customHeight="1" x14ac:dyDescent="0.2">
      <c r="A25" s="6" t="s">
        <v>18</v>
      </c>
      <c r="B25" s="29" t="s">
        <v>61</v>
      </c>
      <c r="C25" s="68"/>
      <c r="D25" s="40">
        <v>3</v>
      </c>
      <c r="E25" s="40">
        <v>3</v>
      </c>
      <c r="F25" s="40">
        <v>3</v>
      </c>
      <c r="G25" s="41">
        <v>2.5</v>
      </c>
      <c r="H25" s="41"/>
      <c r="I25" s="41">
        <v>3.5</v>
      </c>
      <c r="J25" s="41">
        <v>2</v>
      </c>
      <c r="K25" s="41">
        <v>4.2</v>
      </c>
      <c r="L25" s="41">
        <v>5</v>
      </c>
      <c r="M25" s="53">
        <v>1</v>
      </c>
      <c r="N25" s="41">
        <v>3.5</v>
      </c>
      <c r="O25" s="42">
        <f t="shared" ref="O25:O30" si="19">(P25+Q25+R25)/3</f>
        <v>5</v>
      </c>
      <c r="P25" s="41">
        <v>5</v>
      </c>
      <c r="Q25" s="41">
        <v>5</v>
      </c>
      <c r="R25" s="41">
        <v>5</v>
      </c>
      <c r="S25" s="43">
        <f t="shared" ref="S25:S30" si="20">(T25+U25+V25+W25+X25)</f>
        <v>5</v>
      </c>
      <c r="T25" s="41">
        <v>1</v>
      </c>
      <c r="U25" s="41">
        <v>1</v>
      </c>
      <c r="V25" s="41">
        <v>1</v>
      </c>
      <c r="W25" s="41">
        <v>1</v>
      </c>
      <c r="X25" s="60">
        <v>1</v>
      </c>
      <c r="Y25" s="69"/>
      <c r="Z25" s="41">
        <v>1.75</v>
      </c>
      <c r="AA25" s="41">
        <v>4.45</v>
      </c>
      <c r="AB25" s="45">
        <f t="shared" ref="AB25:AB30" si="21">((D25+E25+F25+G25+I25+J25+K25+L25+M25+N25+O25+S25)/12)*0.7</f>
        <v>2.374166666666667</v>
      </c>
      <c r="AC25" s="46">
        <f t="shared" ref="AC25:AC30" si="22">Z25*0.2</f>
        <v>0.35000000000000003</v>
      </c>
      <c r="AD25" s="46">
        <f t="shared" ref="AD25:AD30" si="23">AA25*0.1</f>
        <v>0.44500000000000006</v>
      </c>
      <c r="AE25" s="47">
        <f t="shared" ref="AE25:AE30" si="24">(AB25+AC25+AD25)</f>
        <v>3.1691666666666674</v>
      </c>
      <c r="AF25" s="80" t="s">
        <v>18</v>
      </c>
      <c r="AG25" s="29" t="s">
        <v>61</v>
      </c>
      <c r="AH25" s="68"/>
      <c r="AI25" s="40">
        <v>3</v>
      </c>
      <c r="AJ25" s="40">
        <v>3</v>
      </c>
      <c r="AK25" s="41"/>
      <c r="AL25" s="41"/>
      <c r="AM25" s="41"/>
      <c r="AN25" s="41">
        <v>3.2</v>
      </c>
      <c r="AO25" s="41"/>
      <c r="AP25" s="41">
        <v>1.4</v>
      </c>
      <c r="AQ25" s="41">
        <v>4.67</v>
      </c>
      <c r="AR25" s="41">
        <v>4</v>
      </c>
      <c r="AS25" s="41">
        <v>4</v>
      </c>
      <c r="AT25" s="42">
        <f t="shared" ref="AT25:AT30" si="25">(AU25+AV25+AW25)/3</f>
        <v>1</v>
      </c>
      <c r="AU25" s="41">
        <v>1</v>
      </c>
      <c r="AV25" s="61">
        <v>1</v>
      </c>
      <c r="AW25" s="41">
        <v>1</v>
      </c>
      <c r="AX25" s="43">
        <f t="shared" ref="AX25:AX30" si="26">(AY25+AZ25+BA25+BB25+BC25)</f>
        <v>4</v>
      </c>
      <c r="AY25" s="41">
        <v>1</v>
      </c>
      <c r="AZ25" s="41">
        <v>1</v>
      </c>
      <c r="BA25" s="41">
        <v>1</v>
      </c>
      <c r="BB25" s="41">
        <v>1</v>
      </c>
      <c r="BC25" s="41"/>
      <c r="BD25" s="69"/>
      <c r="BE25" s="40">
        <v>4.25</v>
      </c>
      <c r="BF25" s="41">
        <v>4.45</v>
      </c>
      <c r="BG25" s="45">
        <f t="shared" si="15"/>
        <v>2.1987777777777775</v>
      </c>
      <c r="BH25" s="46">
        <f t="shared" ref="BH25:BH30" si="27">BE25*0.2</f>
        <v>0.85000000000000009</v>
      </c>
      <c r="BI25" s="46">
        <f t="shared" ref="BI25:BI30" si="28">BF25*0.1</f>
        <v>0.44500000000000006</v>
      </c>
      <c r="BJ25" s="47">
        <f t="shared" ref="BJ25:BJ29" si="29">(BG25+BH25+BI25)</f>
        <v>3.4937777777777779</v>
      </c>
      <c r="BK25" s="80" t="s">
        <v>18</v>
      </c>
      <c r="BL25" s="84" t="s">
        <v>61</v>
      </c>
      <c r="BM25" s="68"/>
      <c r="BN25" s="41">
        <v>3.2</v>
      </c>
      <c r="BO25" s="41">
        <v>3</v>
      </c>
      <c r="BP25" s="41"/>
      <c r="BQ25" s="41">
        <v>1</v>
      </c>
      <c r="BR25" s="41">
        <v>5</v>
      </c>
      <c r="BS25" s="41"/>
      <c r="BT25" s="41">
        <v>4.25</v>
      </c>
      <c r="BU25" s="41">
        <v>5</v>
      </c>
      <c r="BV25" s="41">
        <v>5</v>
      </c>
      <c r="BW25" s="41">
        <v>5</v>
      </c>
      <c r="BX25" s="42">
        <f t="shared" ref="BX25:BX30" si="30">(BY25+BZ25+CA25)/3</f>
        <v>2</v>
      </c>
      <c r="BY25" s="61">
        <v>1</v>
      </c>
      <c r="BZ25" s="61">
        <v>1</v>
      </c>
      <c r="CA25" s="61">
        <v>4</v>
      </c>
      <c r="CB25" s="43">
        <f t="shared" ref="CB25:CB30" si="31">(CC25+CD25+CE25+CF25+CG25)</f>
        <v>2</v>
      </c>
      <c r="CC25" s="41">
        <v>1</v>
      </c>
      <c r="CD25" s="41">
        <v>1</v>
      </c>
      <c r="CE25" s="41"/>
      <c r="CF25" s="41"/>
      <c r="CG25" s="41"/>
      <c r="CH25" s="69"/>
      <c r="CI25" s="41">
        <v>5</v>
      </c>
      <c r="CJ25" s="41">
        <v>5</v>
      </c>
      <c r="CK25" s="45">
        <f>((BN25+BO25+BQ25+BR25+BT25+BU25+BW25+BX25+CB25+BV25)/10)*0.7</f>
        <v>2.4815</v>
      </c>
      <c r="CL25" s="46">
        <f t="shared" ref="CL25:CL30" si="32">CI25*0.2</f>
        <v>1</v>
      </c>
      <c r="CM25" s="46">
        <f t="shared" ref="CM25:CM30" si="33">CJ25*0.1</f>
        <v>0.5</v>
      </c>
      <c r="CN25" s="47">
        <v>5</v>
      </c>
      <c r="CO25" s="90">
        <f>(CN25*0.4+BJ25*0.3+AE25*0.3)</f>
        <v>3.9988833333333336</v>
      </c>
    </row>
    <row r="26" spans="1:93" ht="17.100000000000001" customHeight="1" x14ac:dyDescent="0.2">
      <c r="A26" s="6" t="s">
        <v>19</v>
      </c>
      <c r="B26" s="29" t="s">
        <v>62</v>
      </c>
      <c r="C26" s="23"/>
      <c r="D26" s="59">
        <v>1</v>
      </c>
      <c r="E26" s="41">
        <v>1</v>
      </c>
      <c r="F26" s="41">
        <v>1.8</v>
      </c>
      <c r="G26" s="41">
        <v>1.2</v>
      </c>
      <c r="H26" s="41"/>
      <c r="I26" s="41">
        <v>3</v>
      </c>
      <c r="J26" s="41">
        <v>2</v>
      </c>
      <c r="K26" s="41">
        <v>2.2000000000000002</v>
      </c>
      <c r="L26" s="41">
        <v>3.33</v>
      </c>
      <c r="M26" s="41">
        <v>4</v>
      </c>
      <c r="N26" s="41">
        <v>1</v>
      </c>
      <c r="O26" s="42">
        <f t="shared" si="19"/>
        <v>1</v>
      </c>
      <c r="P26" s="41">
        <v>1</v>
      </c>
      <c r="Q26" s="61">
        <v>1</v>
      </c>
      <c r="R26" s="41">
        <v>1</v>
      </c>
      <c r="S26" s="43">
        <f t="shared" si="20"/>
        <v>4</v>
      </c>
      <c r="T26" s="41">
        <v>1</v>
      </c>
      <c r="U26" s="41">
        <v>1</v>
      </c>
      <c r="V26" s="70">
        <v>1</v>
      </c>
      <c r="W26" s="70">
        <v>1</v>
      </c>
      <c r="X26" s="41"/>
      <c r="Y26" s="48"/>
      <c r="Z26" s="41">
        <v>1</v>
      </c>
      <c r="AA26" s="41">
        <v>3</v>
      </c>
      <c r="AB26" s="45">
        <f t="shared" si="21"/>
        <v>1.48925</v>
      </c>
      <c r="AC26" s="46">
        <f t="shared" si="22"/>
        <v>0.2</v>
      </c>
      <c r="AD26" s="46">
        <f t="shared" si="23"/>
        <v>0.30000000000000004</v>
      </c>
      <c r="AE26" s="47">
        <f t="shared" si="24"/>
        <v>1.98925</v>
      </c>
      <c r="AF26" s="80" t="s">
        <v>19</v>
      </c>
      <c r="AG26" s="29" t="s">
        <v>62</v>
      </c>
      <c r="AH26" s="23"/>
      <c r="AI26" s="41">
        <v>3.8</v>
      </c>
      <c r="AJ26" s="41">
        <v>1</v>
      </c>
      <c r="AK26" s="41"/>
      <c r="AL26" s="40"/>
      <c r="AM26" s="41"/>
      <c r="AN26" s="41">
        <v>1.2</v>
      </c>
      <c r="AO26" s="41"/>
      <c r="AP26" s="41">
        <v>1</v>
      </c>
      <c r="AQ26" s="41">
        <v>4.67</v>
      </c>
      <c r="AR26" s="41">
        <v>3.8</v>
      </c>
      <c r="AS26" s="41">
        <v>4.2</v>
      </c>
      <c r="AT26" s="42">
        <f t="shared" si="25"/>
        <v>3.5</v>
      </c>
      <c r="AU26" s="41">
        <v>3.5</v>
      </c>
      <c r="AV26" s="61">
        <v>3.5</v>
      </c>
      <c r="AW26" s="41">
        <v>3.5</v>
      </c>
      <c r="AX26" s="43">
        <f t="shared" si="26"/>
        <v>4</v>
      </c>
      <c r="AY26" s="41">
        <v>1</v>
      </c>
      <c r="AZ26" s="41">
        <v>1</v>
      </c>
      <c r="BA26" s="45">
        <v>1</v>
      </c>
      <c r="BB26" s="45">
        <v>1</v>
      </c>
      <c r="BC26" s="41"/>
      <c r="BD26" s="48"/>
      <c r="BE26" s="40">
        <v>2.75</v>
      </c>
      <c r="BF26" s="41">
        <v>3</v>
      </c>
      <c r="BG26" s="45">
        <f t="shared" si="15"/>
        <v>2.1132222222222223</v>
      </c>
      <c r="BH26" s="46">
        <f t="shared" si="27"/>
        <v>0.55000000000000004</v>
      </c>
      <c r="BI26" s="46">
        <f t="shared" si="28"/>
        <v>0.30000000000000004</v>
      </c>
      <c r="BJ26" s="47">
        <f t="shared" si="29"/>
        <v>2.963222222222222</v>
      </c>
      <c r="BK26" s="80" t="s">
        <v>19</v>
      </c>
      <c r="BL26" s="84" t="s">
        <v>62</v>
      </c>
      <c r="BM26" s="23"/>
      <c r="BN26" s="41">
        <v>1</v>
      </c>
      <c r="BO26" s="41">
        <v>3</v>
      </c>
      <c r="BP26" s="40"/>
      <c r="BQ26" s="40">
        <v>2.5</v>
      </c>
      <c r="BR26" s="41">
        <v>2.2000000000000002</v>
      </c>
      <c r="BS26" s="41"/>
      <c r="BT26" s="41">
        <v>2.83</v>
      </c>
      <c r="BU26" s="41">
        <v>3.5</v>
      </c>
      <c r="BV26" s="41">
        <v>1</v>
      </c>
      <c r="BW26" s="41">
        <v>4</v>
      </c>
      <c r="BX26" s="42">
        <f t="shared" si="30"/>
        <v>1</v>
      </c>
      <c r="BY26" s="41">
        <v>1</v>
      </c>
      <c r="BZ26" s="61">
        <v>1</v>
      </c>
      <c r="CA26" s="41">
        <v>1</v>
      </c>
      <c r="CB26" s="43">
        <f t="shared" si="31"/>
        <v>1</v>
      </c>
      <c r="CC26" s="41">
        <v>1</v>
      </c>
      <c r="CD26" s="41"/>
      <c r="CE26" s="45"/>
      <c r="CF26" s="45"/>
      <c r="CG26" s="41"/>
      <c r="CH26" s="48"/>
      <c r="CI26" s="41">
        <v>4</v>
      </c>
      <c r="CJ26" s="41">
        <v>3</v>
      </c>
      <c r="CK26" s="45">
        <f>((BN26+BO26+BQ26+BR26+BT26+BU26+BW26+BX26+CB26+BV26)/10)*0.7</f>
        <v>1.5421</v>
      </c>
      <c r="CL26" s="46">
        <f t="shared" si="32"/>
        <v>0.8</v>
      </c>
      <c r="CM26" s="46">
        <f t="shared" si="33"/>
        <v>0.30000000000000004</v>
      </c>
      <c r="CN26" s="47">
        <f t="shared" ref="CN26:CN29" si="34">(CK26+CL26+CM26)</f>
        <v>2.6421000000000001</v>
      </c>
      <c r="CO26" s="90">
        <f>(CN26*0.4+BJ26*0.3+AE26*0.3)</f>
        <v>2.5425816666666665</v>
      </c>
    </row>
    <row r="27" spans="1:93" ht="17.100000000000001" customHeight="1" x14ac:dyDescent="0.2">
      <c r="A27" s="6" t="s">
        <v>20</v>
      </c>
      <c r="B27" s="27" t="s">
        <v>63</v>
      </c>
      <c r="C27" s="17"/>
      <c r="D27" s="40">
        <v>3</v>
      </c>
      <c r="E27" s="40">
        <v>3</v>
      </c>
      <c r="F27" s="41">
        <v>1</v>
      </c>
      <c r="G27" s="41">
        <v>3.4</v>
      </c>
      <c r="H27" s="41"/>
      <c r="I27" s="41">
        <v>3</v>
      </c>
      <c r="J27" s="41">
        <v>4.5</v>
      </c>
      <c r="K27" s="41">
        <v>3.9</v>
      </c>
      <c r="L27" s="41">
        <v>5</v>
      </c>
      <c r="M27" s="41">
        <v>4.3</v>
      </c>
      <c r="N27" s="41">
        <v>4</v>
      </c>
      <c r="O27" s="42">
        <f t="shared" si="19"/>
        <v>4.5</v>
      </c>
      <c r="P27" s="41">
        <v>4.5</v>
      </c>
      <c r="Q27" s="51">
        <v>4.5</v>
      </c>
      <c r="R27" s="41">
        <v>4.5</v>
      </c>
      <c r="S27" s="43">
        <f t="shared" si="20"/>
        <v>5</v>
      </c>
      <c r="T27" s="41">
        <v>1</v>
      </c>
      <c r="U27" s="41">
        <v>1</v>
      </c>
      <c r="V27" s="41">
        <v>1</v>
      </c>
      <c r="W27" s="41">
        <v>1</v>
      </c>
      <c r="X27" s="60">
        <v>1</v>
      </c>
      <c r="Y27" s="50"/>
      <c r="Z27" s="41">
        <v>1.5</v>
      </c>
      <c r="AA27" s="41">
        <v>4.5</v>
      </c>
      <c r="AB27" s="45">
        <f t="shared" si="21"/>
        <v>2.6016666666666661</v>
      </c>
      <c r="AC27" s="46">
        <f t="shared" si="22"/>
        <v>0.30000000000000004</v>
      </c>
      <c r="AD27" s="46">
        <f t="shared" si="23"/>
        <v>0.45</v>
      </c>
      <c r="AE27" s="47">
        <f t="shared" si="24"/>
        <v>3.3516666666666666</v>
      </c>
      <c r="AF27" s="80" t="s">
        <v>20</v>
      </c>
      <c r="AG27" s="27" t="s">
        <v>63</v>
      </c>
      <c r="AH27" s="17"/>
      <c r="AI27" s="41">
        <v>2.5</v>
      </c>
      <c r="AJ27" s="40">
        <v>3</v>
      </c>
      <c r="AK27" s="41"/>
      <c r="AL27" s="41"/>
      <c r="AM27" s="41"/>
      <c r="AN27" s="41">
        <v>3.8</v>
      </c>
      <c r="AO27" s="41"/>
      <c r="AP27" s="41">
        <v>5</v>
      </c>
      <c r="AQ27" s="41">
        <v>3.33</v>
      </c>
      <c r="AR27" s="41">
        <v>3.9</v>
      </c>
      <c r="AS27" s="41">
        <v>4</v>
      </c>
      <c r="AT27" s="42">
        <f t="shared" si="25"/>
        <v>2</v>
      </c>
      <c r="AU27" s="41">
        <v>2</v>
      </c>
      <c r="AV27" s="61">
        <v>2</v>
      </c>
      <c r="AW27" s="61">
        <v>2</v>
      </c>
      <c r="AX27" s="43">
        <f t="shared" si="26"/>
        <v>2</v>
      </c>
      <c r="AY27" s="41">
        <v>1</v>
      </c>
      <c r="AZ27" s="41">
        <v>1</v>
      </c>
      <c r="BA27" s="41"/>
      <c r="BB27" s="41"/>
      <c r="BC27" s="41"/>
      <c r="BD27" s="66"/>
      <c r="BE27" s="40">
        <v>4</v>
      </c>
      <c r="BF27" s="41">
        <v>4.3</v>
      </c>
      <c r="BG27" s="45">
        <f t="shared" si="15"/>
        <v>2.2967777777777778</v>
      </c>
      <c r="BH27" s="46">
        <f t="shared" si="27"/>
        <v>0.8</v>
      </c>
      <c r="BI27" s="46">
        <f t="shared" si="28"/>
        <v>0.43</v>
      </c>
      <c r="BJ27" s="47">
        <f t="shared" si="29"/>
        <v>3.5267777777777778</v>
      </c>
      <c r="BK27" s="80" t="s">
        <v>20</v>
      </c>
      <c r="BL27" s="30" t="s">
        <v>63</v>
      </c>
      <c r="BM27" s="17"/>
      <c r="BN27" s="41">
        <v>3.2</v>
      </c>
      <c r="BO27" s="40">
        <v>2.5</v>
      </c>
      <c r="BP27" s="41"/>
      <c r="BQ27" s="40">
        <v>2.5</v>
      </c>
      <c r="BR27" s="41">
        <v>2.2000000000000002</v>
      </c>
      <c r="BS27" s="41"/>
      <c r="BT27" s="41">
        <v>3.13</v>
      </c>
      <c r="BU27" s="41">
        <v>4.3</v>
      </c>
      <c r="BV27" s="59">
        <v>2</v>
      </c>
      <c r="BW27" s="41">
        <v>4</v>
      </c>
      <c r="BX27" s="42">
        <f t="shared" si="30"/>
        <v>1</v>
      </c>
      <c r="BY27" s="61">
        <v>1</v>
      </c>
      <c r="BZ27" s="61">
        <v>1</v>
      </c>
      <c r="CA27" s="61">
        <v>1</v>
      </c>
      <c r="CB27" s="43">
        <f t="shared" si="31"/>
        <v>2</v>
      </c>
      <c r="CC27" s="41">
        <v>1</v>
      </c>
      <c r="CD27" s="41">
        <v>1</v>
      </c>
      <c r="CE27" s="41"/>
      <c r="CF27" s="41"/>
      <c r="CG27" s="41"/>
      <c r="CH27" s="66"/>
      <c r="CI27" s="41">
        <v>5</v>
      </c>
      <c r="CJ27" s="41">
        <v>4</v>
      </c>
      <c r="CK27" s="45">
        <f>((BN27+BO27+BQ27+BR27+BT27+BU27+BW27+BX27+CB27+BV27)/10)*0.7</f>
        <v>1.8780999999999997</v>
      </c>
      <c r="CL27" s="46">
        <f t="shared" si="32"/>
        <v>1</v>
      </c>
      <c r="CM27" s="46">
        <f t="shared" si="33"/>
        <v>0.4</v>
      </c>
      <c r="CN27" s="47">
        <f t="shared" si="34"/>
        <v>3.2780999999999998</v>
      </c>
      <c r="CO27" s="90">
        <f>(CN27*0.4+BJ27*0.3+AE27*0.3)</f>
        <v>3.3747733333333327</v>
      </c>
    </row>
    <row r="28" spans="1:93" ht="17.100000000000001" customHeight="1" x14ac:dyDescent="0.2">
      <c r="A28" s="6" t="s">
        <v>21</v>
      </c>
      <c r="B28" s="27" t="s">
        <v>64</v>
      </c>
      <c r="C28" s="17"/>
      <c r="D28" s="41">
        <v>1.3</v>
      </c>
      <c r="E28" s="41">
        <v>2.2999999999999998</v>
      </c>
      <c r="F28" s="41">
        <v>1.8</v>
      </c>
      <c r="G28" s="41">
        <v>1.5</v>
      </c>
      <c r="H28" s="41"/>
      <c r="I28" s="41">
        <v>4.2</v>
      </c>
      <c r="J28" s="41">
        <v>4</v>
      </c>
      <c r="K28" s="41">
        <v>3.3</v>
      </c>
      <c r="L28" s="41">
        <v>3.67</v>
      </c>
      <c r="M28" s="41">
        <v>4</v>
      </c>
      <c r="N28" s="41">
        <v>4</v>
      </c>
      <c r="O28" s="42">
        <f t="shared" si="19"/>
        <v>5</v>
      </c>
      <c r="P28" s="41">
        <v>5</v>
      </c>
      <c r="Q28" s="51">
        <v>5</v>
      </c>
      <c r="R28" s="41">
        <v>5</v>
      </c>
      <c r="S28" s="43">
        <f t="shared" si="20"/>
        <v>5</v>
      </c>
      <c r="T28" s="41">
        <v>1</v>
      </c>
      <c r="U28" s="41">
        <v>1</v>
      </c>
      <c r="V28" s="41">
        <v>1</v>
      </c>
      <c r="W28" s="41">
        <v>1</v>
      </c>
      <c r="X28" s="41">
        <v>1</v>
      </c>
      <c r="Y28" s="50"/>
      <c r="Z28" s="41">
        <v>2.75</v>
      </c>
      <c r="AA28" s="41">
        <v>4.67</v>
      </c>
      <c r="AB28" s="45">
        <f t="shared" si="21"/>
        <v>2.3374166666666665</v>
      </c>
      <c r="AC28" s="46">
        <f t="shared" si="22"/>
        <v>0.55000000000000004</v>
      </c>
      <c r="AD28" s="46">
        <f t="shared" si="23"/>
        <v>0.46700000000000003</v>
      </c>
      <c r="AE28" s="47">
        <f t="shared" si="24"/>
        <v>3.3544166666666668</v>
      </c>
      <c r="AF28" s="80" t="s">
        <v>21</v>
      </c>
      <c r="AG28" s="27" t="s">
        <v>64</v>
      </c>
      <c r="AH28" s="17"/>
      <c r="AI28" s="40">
        <v>3</v>
      </c>
      <c r="AJ28" s="41">
        <v>1</v>
      </c>
      <c r="AK28" s="41"/>
      <c r="AL28" s="41"/>
      <c r="AM28" s="41"/>
      <c r="AN28" s="41">
        <v>2.2000000000000002</v>
      </c>
      <c r="AO28" s="41"/>
      <c r="AP28" s="40">
        <v>3</v>
      </c>
      <c r="AQ28" s="41">
        <v>5</v>
      </c>
      <c r="AR28" s="41">
        <v>3.8</v>
      </c>
      <c r="AS28" s="41">
        <v>4.2</v>
      </c>
      <c r="AT28" s="42">
        <f t="shared" si="25"/>
        <v>4</v>
      </c>
      <c r="AU28" s="41">
        <v>4</v>
      </c>
      <c r="AV28" s="61">
        <v>4</v>
      </c>
      <c r="AW28" s="61">
        <v>4</v>
      </c>
      <c r="AX28" s="43">
        <f t="shared" si="26"/>
        <v>5</v>
      </c>
      <c r="AY28" s="41">
        <v>1</v>
      </c>
      <c r="AZ28" s="41">
        <v>1</v>
      </c>
      <c r="BA28" s="41">
        <v>1</v>
      </c>
      <c r="BB28" s="41">
        <v>1</v>
      </c>
      <c r="BC28" s="41">
        <v>1</v>
      </c>
      <c r="BD28" s="66"/>
      <c r="BE28" s="40">
        <v>3.5</v>
      </c>
      <c r="BF28" s="41">
        <v>4.45</v>
      </c>
      <c r="BG28" s="45">
        <f t="shared" si="15"/>
        <v>2.4266666666666667</v>
      </c>
      <c r="BH28" s="46">
        <f t="shared" si="27"/>
        <v>0.70000000000000007</v>
      </c>
      <c r="BI28" s="46">
        <f t="shared" si="28"/>
        <v>0.44500000000000006</v>
      </c>
      <c r="BJ28" s="47">
        <f t="shared" si="29"/>
        <v>3.5716666666666672</v>
      </c>
      <c r="BK28" s="80" t="s">
        <v>21</v>
      </c>
      <c r="BL28" s="30" t="s">
        <v>64</v>
      </c>
      <c r="BM28" s="17"/>
      <c r="BN28" s="41">
        <v>4.2</v>
      </c>
      <c r="BO28" s="41">
        <v>2</v>
      </c>
      <c r="BP28" s="41"/>
      <c r="BQ28" s="40">
        <v>3</v>
      </c>
      <c r="BR28" s="41">
        <v>5</v>
      </c>
      <c r="BS28" s="41"/>
      <c r="BT28" s="41">
        <v>5</v>
      </c>
      <c r="BU28" s="41">
        <v>5</v>
      </c>
      <c r="BV28" s="41">
        <v>5</v>
      </c>
      <c r="BW28" s="41">
        <v>5</v>
      </c>
      <c r="BX28" s="42">
        <f t="shared" si="30"/>
        <v>3.3333333333333335</v>
      </c>
      <c r="BY28" s="61">
        <v>5</v>
      </c>
      <c r="BZ28" s="61">
        <v>4</v>
      </c>
      <c r="CA28" s="61">
        <v>1</v>
      </c>
      <c r="CB28" s="43">
        <f t="shared" si="31"/>
        <v>5</v>
      </c>
      <c r="CC28" s="41">
        <v>1</v>
      </c>
      <c r="CD28" s="41">
        <v>1</v>
      </c>
      <c r="CE28" s="41">
        <v>1</v>
      </c>
      <c r="CF28" s="41">
        <v>1</v>
      </c>
      <c r="CG28" s="41">
        <v>1</v>
      </c>
      <c r="CH28" s="66"/>
      <c r="CI28" s="41">
        <v>5</v>
      </c>
      <c r="CJ28" s="41">
        <v>4</v>
      </c>
      <c r="CK28" s="45">
        <f>((BN28+BO28+BQ28+BR28+BT28+BU28+BW28+BX28+CB28+BV28)/10)*0.7</f>
        <v>2.9773333333333327</v>
      </c>
      <c r="CL28" s="46">
        <f t="shared" si="32"/>
        <v>1</v>
      </c>
      <c r="CM28" s="46">
        <f t="shared" si="33"/>
        <v>0.4</v>
      </c>
      <c r="CN28" s="47">
        <v>5</v>
      </c>
      <c r="CO28" s="90">
        <f>(CN28*0.4+BJ28*0.3+AE28*0.3)</f>
        <v>4.0778250000000007</v>
      </c>
    </row>
    <row r="29" spans="1:93" ht="17.100000000000001" customHeight="1" x14ac:dyDescent="0.2">
      <c r="A29" s="6" t="s">
        <v>76</v>
      </c>
      <c r="B29" s="29" t="s">
        <v>65</v>
      </c>
      <c r="C29" s="17"/>
      <c r="D29" s="41">
        <v>1.6</v>
      </c>
      <c r="E29" s="41">
        <v>1</v>
      </c>
      <c r="F29" s="41">
        <v>1</v>
      </c>
      <c r="G29" s="59">
        <v>1</v>
      </c>
      <c r="H29" s="41"/>
      <c r="I29" s="53">
        <v>1</v>
      </c>
      <c r="J29" s="41">
        <v>2</v>
      </c>
      <c r="K29" s="41">
        <v>2.2000000000000002</v>
      </c>
      <c r="L29" s="41">
        <v>3.33</v>
      </c>
      <c r="M29" s="41">
        <v>3.5</v>
      </c>
      <c r="N29" s="41">
        <v>1</v>
      </c>
      <c r="O29" s="42">
        <f t="shared" si="19"/>
        <v>4</v>
      </c>
      <c r="P29" s="41">
        <v>4</v>
      </c>
      <c r="Q29" s="51">
        <v>4</v>
      </c>
      <c r="R29" s="41">
        <v>4</v>
      </c>
      <c r="S29" s="43">
        <f t="shared" si="20"/>
        <v>5</v>
      </c>
      <c r="T29" s="41">
        <v>1</v>
      </c>
      <c r="U29" s="41">
        <v>1</v>
      </c>
      <c r="V29" s="41">
        <v>1</v>
      </c>
      <c r="W29" s="41">
        <v>1</v>
      </c>
      <c r="X29" s="60">
        <v>1</v>
      </c>
      <c r="Y29" s="50"/>
      <c r="Z29" s="41">
        <v>1.5</v>
      </c>
      <c r="AA29" s="41">
        <v>3.25</v>
      </c>
      <c r="AB29" s="45">
        <f t="shared" si="21"/>
        <v>1.5534166666666667</v>
      </c>
      <c r="AC29" s="46">
        <f t="shared" si="22"/>
        <v>0.30000000000000004</v>
      </c>
      <c r="AD29" s="46">
        <f t="shared" si="23"/>
        <v>0.32500000000000001</v>
      </c>
      <c r="AE29" s="47">
        <f t="shared" si="24"/>
        <v>2.1784166666666667</v>
      </c>
      <c r="AF29" s="80" t="s">
        <v>76</v>
      </c>
      <c r="AG29" s="29" t="s">
        <v>65</v>
      </c>
      <c r="AH29" s="17"/>
      <c r="AI29" s="40">
        <v>3</v>
      </c>
      <c r="AJ29" s="41">
        <v>1</v>
      </c>
      <c r="AK29" s="41"/>
      <c r="AL29" s="41"/>
      <c r="AM29" s="41"/>
      <c r="AN29" s="41">
        <v>1</v>
      </c>
      <c r="AO29" s="41"/>
      <c r="AP29" s="41">
        <v>3.2</v>
      </c>
      <c r="AQ29" s="41">
        <v>4.67</v>
      </c>
      <c r="AR29" s="41">
        <v>4.2</v>
      </c>
      <c r="AS29" s="41">
        <v>4.3</v>
      </c>
      <c r="AT29" s="42">
        <f t="shared" si="25"/>
        <v>1.5</v>
      </c>
      <c r="AU29" s="61">
        <v>1</v>
      </c>
      <c r="AV29" s="61">
        <v>2</v>
      </c>
      <c r="AW29" s="41">
        <v>1.5</v>
      </c>
      <c r="AX29" s="43">
        <f t="shared" si="26"/>
        <v>4</v>
      </c>
      <c r="AY29" s="41">
        <v>1</v>
      </c>
      <c r="AZ29" s="41">
        <v>1</v>
      </c>
      <c r="BA29" s="41">
        <v>1</v>
      </c>
      <c r="BB29" s="41">
        <v>1</v>
      </c>
      <c r="BC29" s="41"/>
      <c r="BD29" s="66"/>
      <c r="BE29" s="40">
        <v>2.75</v>
      </c>
      <c r="BF29" s="41">
        <v>3.6</v>
      </c>
      <c r="BG29" s="45">
        <f t="shared" si="15"/>
        <v>2.0898888888888885</v>
      </c>
      <c r="BH29" s="46">
        <f t="shared" si="27"/>
        <v>0.55000000000000004</v>
      </c>
      <c r="BI29" s="46">
        <f t="shared" si="28"/>
        <v>0.36000000000000004</v>
      </c>
      <c r="BJ29" s="47">
        <f t="shared" si="29"/>
        <v>2.9998888888888886</v>
      </c>
      <c r="BK29" s="80" t="s">
        <v>76</v>
      </c>
      <c r="BL29" s="84" t="s">
        <v>65</v>
      </c>
      <c r="BM29" s="17"/>
      <c r="BN29" s="41">
        <v>1</v>
      </c>
      <c r="BO29" s="40">
        <v>2.5</v>
      </c>
      <c r="BP29" s="41"/>
      <c r="BQ29" s="40">
        <v>2.5</v>
      </c>
      <c r="BR29" s="41">
        <v>2.2999999999999998</v>
      </c>
      <c r="BS29" s="41"/>
      <c r="BT29" s="41">
        <v>1.66</v>
      </c>
      <c r="BU29" s="41">
        <v>4.2</v>
      </c>
      <c r="BV29" s="41">
        <v>1</v>
      </c>
      <c r="BW29" s="41">
        <v>4</v>
      </c>
      <c r="BX29" s="42">
        <f t="shared" si="30"/>
        <v>1.6666666666666667</v>
      </c>
      <c r="BY29" s="61">
        <v>1</v>
      </c>
      <c r="BZ29" s="61">
        <v>3</v>
      </c>
      <c r="CA29" s="61">
        <v>1</v>
      </c>
      <c r="CB29" s="43">
        <f t="shared" si="31"/>
        <v>1</v>
      </c>
      <c r="CC29" s="41">
        <v>1</v>
      </c>
      <c r="CD29" s="41"/>
      <c r="CE29" s="41"/>
      <c r="CF29" s="41"/>
      <c r="CG29" s="41"/>
      <c r="CH29" s="66"/>
      <c r="CI29" s="41">
        <v>3.5</v>
      </c>
      <c r="CJ29" s="41">
        <v>3</v>
      </c>
      <c r="CK29" s="45">
        <f>((BN29+BO29+BQ29+BR29+BT29+BU29+BW29+BX29+CB29+BV29)/10)*0.7</f>
        <v>1.5278666666666667</v>
      </c>
      <c r="CL29" s="46">
        <f t="shared" si="32"/>
        <v>0.70000000000000007</v>
      </c>
      <c r="CM29" s="46">
        <f t="shared" si="33"/>
        <v>0.30000000000000004</v>
      </c>
      <c r="CN29" s="47">
        <f t="shared" si="34"/>
        <v>2.5278666666666672</v>
      </c>
      <c r="CO29" s="90">
        <f>(CN29*0.4+BJ29*0.3+AE29*0.3)</f>
        <v>2.5646383333333334</v>
      </c>
    </row>
    <row r="30" spans="1:93" ht="17.100000000000001" customHeight="1" x14ac:dyDescent="0.2">
      <c r="A30" s="6" t="s">
        <v>90</v>
      </c>
      <c r="B30" s="27" t="s">
        <v>66</v>
      </c>
      <c r="C30" s="17"/>
      <c r="D30" s="40">
        <v>3</v>
      </c>
      <c r="E30" s="41">
        <v>3</v>
      </c>
      <c r="F30" s="40">
        <v>3</v>
      </c>
      <c r="G30" s="60">
        <v>2</v>
      </c>
      <c r="H30" s="41"/>
      <c r="I30" s="41">
        <v>2.5</v>
      </c>
      <c r="J30" s="60">
        <v>4</v>
      </c>
      <c r="K30" s="41">
        <v>3.9</v>
      </c>
      <c r="L30" s="41">
        <v>4.67</v>
      </c>
      <c r="M30" s="41">
        <v>3.5</v>
      </c>
      <c r="N30" s="41">
        <v>4.5</v>
      </c>
      <c r="O30" s="42">
        <f t="shared" si="19"/>
        <v>4.75</v>
      </c>
      <c r="P30" s="61">
        <v>4.5</v>
      </c>
      <c r="Q30" s="51">
        <v>5</v>
      </c>
      <c r="R30" s="41">
        <v>4.75</v>
      </c>
      <c r="S30" s="43">
        <f t="shared" si="20"/>
        <v>5</v>
      </c>
      <c r="T30" s="41">
        <v>1</v>
      </c>
      <c r="U30" s="41">
        <v>1</v>
      </c>
      <c r="V30" s="41">
        <v>1</v>
      </c>
      <c r="W30" s="41">
        <v>1</v>
      </c>
      <c r="X30" s="41">
        <v>1</v>
      </c>
      <c r="Y30" s="50"/>
      <c r="Z30" s="60">
        <v>2.5</v>
      </c>
      <c r="AA30" s="41">
        <v>4.5999999999999996</v>
      </c>
      <c r="AB30" s="45">
        <f t="shared" si="21"/>
        <v>2.5561666666666665</v>
      </c>
      <c r="AC30" s="46">
        <f t="shared" si="22"/>
        <v>0.5</v>
      </c>
      <c r="AD30" s="46">
        <f t="shared" si="23"/>
        <v>0.45999999999999996</v>
      </c>
      <c r="AE30" s="47">
        <f t="shared" si="24"/>
        <v>3.5161666666666664</v>
      </c>
      <c r="AF30" s="80" t="s">
        <v>90</v>
      </c>
      <c r="AG30" s="27" t="s">
        <v>66</v>
      </c>
      <c r="AH30" s="17"/>
      <c r="AI30" s="41">
        <v>5</v>
      </c>
      <c r="AJ30" s="41">
        <v>2</v>
      </c>
      <c r="AK30" s="41"/>
      <c r="AL30" s="40">
        <v>0.3</v>
      </c>
      <c r="AM30" s="41"/>
      <c r="AN30" s="41">
        <v>3</v>
      </c>
      <c r="AO30" s="41"/>
      <c r="AP30" s="41">
        <v>3.2</v>
      </c>
      <c r="AQ30" s="41">
        <v>4.17</v>
      </c>
      <c r="AR30" s="41">
        <v>4.2</v>
      </c>
      <c r="AS30" s="41">
        <v>4.3</v>
      </c>
      <c r="AT30" s="42">
        <f t="shared" si="25"/>
        <v>5</v>
      </c>
      <c r="AU30" s="41">
        <v>5</v>
      </c>
      <c r="AV30" s="41">
        <v>5</v>
      </c>
      <c r="AW30" s="41">
        <v>5</v>
      </c>
      <c r="AX30" s="43">
        <f t="shared" si="26"/>
        <v>5</v>
      </c>
      <c r="AY30" s="41">
        <v>1</v>
      </c>
      <c r="AZ30" s="41">
        <v>1</v>
      </c>
      <c r="BA30" s="41">
        <v>1</v>
      </c>
      <c r="BB30" s="41">
        <v>1</v>
      </c>
      <c r="BC30" s="41">
        <v>1</v>
      </c>
      <c r="BD30" s="66"/>
      <c r="BE30" s="40">
        <v>4.5</v>
      </c>
      <c r="BF30" s="41">
        <v>4.25</v>
      </c>
      <c r="BG30" s="45">
        <f t="shared" si="15"/>
        <v>2.7898888888888882</v>
      </c>
      <c r="BH30" s="46">
        <f t="shared" si="27"/>
        <v>0.9</v>
      </c>
      <c r="BI30" s="46">
        <f t="shared" si="28"/>
        <v>0.42500000000000004</v>
      </c>
      <c r="BJ30" s="47">
        <f>(BG30+BH30+BI30+AL30)</f>
        <v>4.4148888888888882</v>
      </c>
      <c r="BK30" s="80" t="s">
        <v>90</v>
      </c>
      <c r="BL30" s="30" t="s">
        <v>66</v>
      </c>
      <c r="BM30" s="17"/>
      <c r="BN30" s="41">
        <v>2.4</v>
      </c>
      <c r="BO30" s="40">
        <v>3</v>
      </c>
      <c r="BP30" s="40"/>
      <c r="BQ30" s="40">
        <v>2.5</v>
      </c>
      <c r="BR30" s="41">
        <v>1.7</v>
      </c>
      <c r="BS30" s="41"/>
      <c r="BT30" s="41">
        <v>1.33</v>
      </c>
      <c r="BU30" s="41">
        <v>4.2</v>
      </c>
      <c r="BV30" s="41">
        <v>1</v>
      </c>
      <c r="BW30" s="41">
        <v>4</v>
      </c>
      <c r="BX30" s="42">
        <f t="shared" si="30"/>
        <v>1.5</v>
      </c>
      <c r="BY30" s="61">
        <v>1</v>
      </c>
      <c r="BZ30" s="61">
        <v>2</v>
      </c>
      <c r="CA30" s="41">
        <v>1.5</v>
      </c>
      <c r="CB30" s="43">
        <f t="shared" si="31"/>
        <v>3</v>
      </c>
      <c r="CC30" s="41">
        <v>1</v>
      </c>
      <c r="CD30" s="41">
        <v>1</v>
      </c>
      <c r="CE30" s="41">
        <v>1</v>
      </c>
      <c r="CF30" s="41"/>
      <c r="CG30" s="41"/>
      <c r="CH30" s="66"/>
      <c r="CI30" s="41">
        <v>5</v>
      </c>
      <c r="CJ30" s="41">
        <v>4</v>
      </c>
      <c r="CK30" s="45">
        <f>((BN30+BO30+BQ30+BR30+BT30+BU30+BW30+BX30+CB30+BV30)/10)*0.7</f>
        <v>1.7241</v>
      </c>
      <c r="CL30" s="46">
        <f t="shared" si="32"/>
        <v>1</v>
      </c>
      <c r="CM30" s="46">
        <f t="shared" si="33"/>
        <v>0.4</v>
      </c>
      <c r="CN30" s="47">
        <f>(CK30+CL30+CM30+BP30)</f>
        <v>3.1240999999999999</v>
      </c>
      <c r="CO30" s="90">
        <f>(CN30*0.4+BJ30*0.3+AE30*0.3)</f>
        <v>3.6289566666666664</v>
      </c>
    </row>
    <row r="31" spans="1:93" ht="17.100000000000001" customHeight="1" x14ac:dyDescent="0.25">
      <c r="A31" s="6"/>
      <c r="B31" s="27"/>
      <c r="C31" s="3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7"/>
      <c r="P31" s="37"/>
      <c r="Q31" s="37"/>
      <c r="R31" s="37"/>
      <c r="S31" s="38"/>
      <c r="T31" s="37"/>
      <c r="U31" s="37"/>
      <c r="V31" s="37"/>
      <c r="W31" s="37"/>
      <c r="X31" s="37"/>
      <c r="Y31" s="37"/>
      <c r="Z31" s="37"/>
      <c r="AA31" s="38"/>
      <c r="AB31" s="20"/>
      <c r="AC31" s="8"/>
      <c r="AD31" s="8"/>
      <c r="AE31" s="1"/>
      <c r="AF31" s="6"/>
      <c r="AG31" s="27"/>
      <c r="AH31" s="1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37"/>
      <c r="AU31" s="37"/>
      <c r="AV31" s="37"/>
      <c r="AW31" s="37"/>
      <c r="AX31" s="38"/>
      <c r="AY31" s="37"/>
      <c r="AZ31" s="37"/>
      <c r="BA31" s="37"/>
      <c r="BB31" s="37"/>
      <c r="BC31" s="37"/>
      <c r="BD31" s="37"/>
      <c r="BE31" s="37"/>
      <c r="BF31" s="37"/>
      <c r="BG31" s="20"/>
      <c r="BH31" s="8"/>
      <c r="BI31" s="8"/>
      <c r="BJ31" s="1"/>
      <c r="BK31" s="81"/>
    </row>
    <row r="32" spans="1:93" ht="17.100000000000001" customHeight="1" x14ac:dyDescent="0.25">
      <c r="A32" s="6"/>
      <c r="B32" s="14"/>
      <c r="C32" s="3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7"/>
      <c r="P32" s="37"/>
      <c r="Q32" s="37"/>
      <c r="R32" s="37"/>
      <c r="S32" s="38"/>
      <c r="T32" s="37"/>
      <c r="U32" s="37"/>
      <c r="V32" s="37"/>
      <c r="W32" s="37"/>
      <c r="X32" s="37"/>
      <c r="Y32" s="37"/>
      <c r="Z32" s="37"/>
      <c r="AA32" s="38"/>
      <c r="AB32" s="20"/>
      <c r="AC32" s="8"/>
      <c r="AD32" s="8"/>
      <c r="AE32" s="1"/>
      <c r="AF32" s="6"/>
      <c r="AG32" s="14"/>
      <c r="AH32" s="35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37"/>
      <c r="AU32" s="37"/>
      <c r="AV32" s="37"/>
      <c r="AW32" s="37"/>
      <c r="AX32" s="38"/>
      <c r="AY32" s="37"/>
      <c r="AZ32" s="37"/>
      <c r="BA32" s="37"/>
      <c r="BB32" s="37"/>
      <c r="BC32" s="37"/>
      <c r="BD32" s="37"/>
      <c r="BE32" s="37"/>
      <c r="BF32" s="37"/>
      <c r="BG32" s="20"/>
      <c r="BH32" s="8"/>
      <c r="BI32" s="8"/>
      <c r="BJ32" s="1"/>
    </row>
    <row r="33" spans="1:62" ht="17.100000000000001" customHeight="1" x14ac:dyDescent="0.25">
      <c r="A33" s="6"/>
      <c r="B33" s="14"/>
      <c r="C33" s="3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37"/>
      <c r="P33" s="37"/>
      <c r="Q33" s="37"/>
      <c r="R33" s="37"/>
      <c r="S33" s="38"/>
      <c r="T33" s="37"/>
      <c r="U33" s="37"/>
      <c r="V33" s="37"/>
      <c r="W33" s="37"/>
      <c r="X33" s="37"/>
      <c r="Y33" s="37"/>
      <c r="Z33" s="37"/>
      <c r="AA33" s="38"/>
      <c r="AB33" s="20"/>
      <c r="AC33" s="8"/>
      <c r="AD33" s="8"/>
      <c r="AE33" s="1"/>
      <c r="AF33" s="6"/>
      <c r="AG33" s="14"/>
      <c r="AH33" s="35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37"/>
      <c r="AU33" s="37"/>
      <c r="AV33" s="37"/>
      <c r="AW33" s="37"/>
      <c r="AX33" s="38"/>
      <c r="AY33" s="37"/>
      <c r="AZ33" s="37"/>
      <c r="BA33" s="37"/>
      <c r="BB33" s="37"/>
      <c r="BC33" s="37"/>
      <c r="BD33" s="37"/>
      <c r="BE33" s="37"/>
      <c r="BF33" s="37"/>
      <c r="BG33" s="20"/>
      <c r="BH33" s="8"/>
      <c r="BI33" s="8"/>
      <c r="BJ33" s="1"/>
    </row>
    <row r="34" spans="1:62" ht="17.100000000000001" customHeight="1" x14ac:dyDescent="0.25">
      <c r="A34" s="6"/>
      <c r="B34" s="14"/>
      <c r="C34" s="3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7"/>
      <c r="P34" s="37"/>
      <c r="Q34" s="37"/>
      <c r="R34" s="37"/>
      <c r="S34" s="38"/>
      <c r="T34" s="37"/>
      <c r="U34" s="37"/>
      <c r="V34" s="37"/>
      <c r="W34" s="37"/>
      <c r="X34" s="37"/>
      <c r="Y34" s="37"/>
      <c r="Z34" s="37"/>
      <c r="AA34" s="38"/>
      <c r="AB34" s="20"/>
      <c r="AC34" s="8"/>
      <c r="AD34" s="8"/>
      <c r="AE34" s="1"/>
      <c r="AF34" s="6"/>
      <c r="AG34" s="14"/>
      <c r="AH34" s="35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37"/>
      <c r="AU34" s="37"/>
      <c r="AV34" s="37"/>
      <c r="AW34" s="37"/>
      <c r="AX34" s="38"/>
      <c r="AY34" s="37"/>
      <c r="AZ34" s="37"/>
      <c r="BA34" s="37"/>
      <c r="BB34" s="37"/>
      <c r="BC34" s="37"/>
      <c r="BD34" s="37"/>
      <c r="BE34" s="37"/>
      <c r="BF34" s="37"/>
      <c r="BG34" s="20"/>
      <c r="BH34" s="8"/>
      <c r="BI34" s="8"/>
      <c r="BJ34" s="1"/>
    </row>
    <row r="35" spans="1:62" ht="17.100000000000001" customHeight="1" x14ac:dyDescent="0.25">
      <c r="A35" s="6"/>
      <c r="B35" s="13"/>
      <c r="C35" s="3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7"/>
      <c r="P35" s="37"/>
      <c r="Q35" s="37"/>
      <c r="R35" s="37"/>
      <c r="S35" s="38"/>
      <c r="T35" s="37"/>
      <c r="U35" s="37"/>
      <c r="V35" s="37"/>
      <c r="W35" s="37"/>
      <c r="X35" s="37"/>
      <c r="Y35" s="37"/>
      <c r="Z35" s="37"/>
      <c r="AA35" s="38"/>
      <c r="AB35" s="20"/>
      <c r="AC35" s="8"/>
      <c r="AD35" s="8"/>
      <c r="AE35" s="1"/>
      <c r="AF35" s="6"/>
      <c r="AG35" s="13"/>
      <c r="AH35" s="35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37"/>
      <c r="AU35" s="37"/>
      <c r="AV35" s="37"/>
      <c r="AW35" s="37"/>
      <c r="AX35" s="38"/>
      <c r="AY35" s="37"/>
      <c r="AZ35" s="37"/>
      <c r="BA35" s="37"/>
      <c r="BB35" s="37"/>
      <c r="BC35" s="37"/>
      <c r="BD35" s="37"/>
      <c r="BE35" s="37"/>
      <c r="BF35" s="37"/>
      <c r="BG35" s="20"/>
      <c r="BH35" s="8"/>
      <c r="BI35" s="8"/>
      <c r="BJ35" s="1"/>
    </row>
    <row r="36" spans="1:62" ht="17.100000000000001" customHeight="1" x14ac:dyDescent="0.25">
      <c r="A36" s="6"/>
      <c r="B36" s="14"/>
      <c r="C36" s="3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37"/>
      <c r="P36" s="37"/>
      <c r="Q36" s="37"/>
      <c r="R36" s="37"/>
      <c r="S36" s="38"/>
      <c r="T36" s="37"/>
      <c r="U36" s="37"/>
      <c r="V36" s="37"/>
      <c r="W36" s="37"/>
      <c r="X36" s="37"/>
      <c r="Y36" s="37"/>
      <c r="Z36" s="37"/>
      <c r="AA36" s="38"/>
      <c r="AB36" s="20"/>
      <c r="AC36" s="8"/>
      <c r="AD36" s="8"/>
      <c r="AE36" s="1"/>
      <c r="AF36" s="6"/>
      <c r="AG36" s="14"/>
      <c r="AH36" s="35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37"/>
      <c r="AU36" s="37"/>
      <c r="AV36" s="37"/>
      <c r="AW36" s="37"/>
      <c r="AX36" s="38"/>
      <c r="AY36" s="37"/>
      <c r="AZ36" s="37"/>
      <c r="BA36" s="37"/>
      <c r="BB36" s="37"/>
      <c r="BC36" s="37"/>
      <c r="BD36" s="37"/>
      <c r="BE36" s="37"/>
      <c r="BF36" s="37"/>
      <c r="BG36" s="20"/>
      <c r="BH36" s="8"/>
      <c r="BI36" s="8"/>
      <c r="BJ36" s="1"/>
    </row>
    <row r="37" spans="1:62" ht="17.100000000000001" customHeight="1" x14ac:dyDescent="0.25">
      <c r="A37" s="6"/>
      <c r="B37" s="14"/>
      <c r="C37" s="3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37"/>
      <c r="P37" s="37"/>
      <c r="Q37" s="37"/>
      <c r="R37" s="37"/>
      <c r="S37" s="38"/>
      <c r="T37" s="37"/>
      <c r="U37" s="37"/>
      <c r="V37" s="37"/>
      <c r="W37" s="37"/>
      <c r="X37" s="37"/>
      <c r="Y37" s="37"/>
      <c r="Z37" s="37"/>
      <c r="AA37" s="38"/>
      <c r="AB37" s="20"/>
      <c r="AC37" s="8"/>
      <c r="AD37" s="8"/>
      <c r="AE37" s="1"/>
      <c r="AF37" s="6"/>
      <c r="AG37" s="14"/>
      <c r="AH37" s="35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37"/>
      <c r="AU37" s="37"/>
      <c r="AV37" s="37"/>
      <c r="AW37" s="37"/>
      <c r="AX37" s="38"/>
      <c r="AY37" s="37"/>
      <c r="AZ37" s="37"/>
      <c r="BA37" s="37"/>
      <c r="BB37" s="37"/>
      <c r="BC37" s="37"/>
      <c r="BD37" s="37"/>
      <c r="BE37" s="37"/>
      <c r="BF37" s="37"/>
      <c r="BG37" s="20"/>
      <c r="BH37" s="8"/>
      <c r="BI37" s="8"/>
      <c r="BJ37" s="1"/>
    </row>
    <row r="38" spans="1:62" ht="17.100000000000001" customHeight="1" x14ac:dyDescent="0.25">
      <c r="A38" s="6"/>
      <c r="B38" s="14"/>
      <c r="C38" s="35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37"/>
      <c r="P38" s="37"/>
      <c r="Q38" s="37"/>
      <c r="R38" s="37"/>
      <c r="S38" s="38"/>
      <c r="T38" s="37"/>
      <c r="U38" s="37"/>
      <c r="V38" s="37"/>
      <c r="W38" s="37"/>
      <c r="X38" s="37"/>
      <c r="Y38" s="37"/>
      <c r="Z38" s="37"/>
      <c r="AA38" s="38"/>
      <c r="AB38" s="20"/>
      <c r="AC38" s="8"/>
      <c r="AD38" s="8"/>
      <c r="AE38" s="1"/>
      <c r="AF38" s="6"/>
      <c r="AG38" s="14"/>
      <c r="AH38" s="35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37"/>
      <c r="AU38" s="37"/>
      <c r="AV38" s="37"/>
      <c r="AW38" s="37"/>
      <c r="AX38" s="38"/>
      <c r="AY38" s="37"/>
      <c r="AZ38" s="37"/>
      <c r="BA38" s="37"/>
      <c r="BB38" s="37"/>
      <c r="BC38" s="37"/>
      <c r="BD38" s="37"/>
      <c r="BE38" s="37"/>
      <c r="BF38" s="38"/>
      <c r="BG38" s="20"/>
      <c r="BH38" s="8"/>
      <c r="BI38" s="8"/>
      <c r="BJ38" s="1"/>
    </row>
    <row r="39" spans="1:62" ht="17.100000000000001" customHeight="1" x14ac:dyDescent="0.2">
      <c r="A39" s="6"/>
      <c r="B39" s="3"/>
      <c r="C39" s="3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7"/>
      <c r="P39" s="37"/>
      <c r="Q39" s="37"/>
      <c r="R39" s="37"/>
      <c r="S39" s="38"/>
      <c r="T39" s="37"/>
      <c r="U39" s="37"/>
      <c r="V39" s="37"/>
      <c r="W39" s="37"/>
      <c r="X39" s="37"/>
      <c r="Y39" s="37"/>
      <c r="Z39" s="37"/>
      <c r="AA39" s="38"/>
      <c r="AB39" s="20"/>
      <c r="AC39" s="8"/>
      <c r="AD39" s="8"/>
      <c r="AE39" s="1"/>
      <c r="AF39" s="6"/>
      <c r="AG39" s="3"/>
      <c r="AH39" s="36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37"/>
      <c r="AU39" s="37"/>
      <c r="AV39" s="37"/>
      <c r="AW39" s="37"/>
      <c r="AX39" s="38"/>
      <c r="AY39" s="37"/>
      <c r="AZ39" s="37"/>
      <c r="BA39" s="37"/>
      <c r="BB39" s="37"/>
      <c r="BC39" s="37"/>
      <c r="BD39" s="37"/>
      <c r="BE39" s="37"/>
      <c r="BF39" s="38"/>
      <c r="BG39" s="20"/>
      <c r="BH39" s="8"/>
      <c r="BI39" s="8"/>
      <c r="BJ39" s="1"/>
    </row>
    <row r="40" spans="1:62" ht="17.100000000000001" customHeight="1" x14ac:dyDescent="0.2">
      <c r="A40" s="6"/>
      <c r="B40" s="1"/>
      <c r="C40" s="3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7"/>
      <c r="P40" s="37"/>
      <c r="Q40" s="37"/>
      <c r="R40" s="37"/>
      <c r="S40" s="38"/>
      <c r="T40" s="37"/>
      <c r="U40" s="37"/>
      <c r="V40" s="37"/>
      <c r="W40" s="37"/>
      <c r="X40" s="37"/>
      <c r="Y40" s="37"/>
      <c r="Z40" s="37"/>
      <c r="AA40" s="38"/>
      <c r="AB40" s="20"/>
      <c r="AC40" s="8"/>
      <c r="AD40" s="8"/>
      <c r="AE40" s="1"/>
      <c r="AF40" s="6"/>
      <c r="AG40" s="1"/>
      <c r="AH40" s="34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37"/>
      <c r="AU40" s="37"/>
      <c r="AV40" s="37"/>
      <c r="AW40" s="37"/>
      <c r="AX40" s="38"/>
      <c r="AY40" s="37"/>
      <c r="AZ40" s="37"/>
      <c r="BA40" s="37"/>
      <c r="BB40" s="37"/>
      <c r="BC40" s="37"/>
      <c r="BD40" s="37"/>
      <c r="BE40" s="37"/>
      <c r="BF40" s="38"/>
      <c r="BG40" s="20"/>
      <c r="BH40" s="8"/>
      <c r="BI40" s="8"/>
      <c r="BJ40" s="1"/>
    </row>
    <row r="41" spans="1:62" ht="17.100000000000001" customHeight="1" x14ac:dyDescent="0.2">
      <c r="A41" s="6"/>
      <c r="B41" s="1"/>
      <c r="C41" s="34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37"/>
      <c r="P41" s="37"/>
      <c r="Q41" s="37"/>
      <c r="R41" s="37"/>
      <c r="S41" s="38"/>
      <c r="T41" s="37"/>
      <c r="U41" s="37"/>
      <c r="V41" s="37"/>
      <c r="W41" s="37"/>
      <c r="X41" s="37"/>
      <c r="Y41" s="37"/>
      <c r="Z41" s="37"/>
      <c r="AA41" s="38"/>
      <c r="AB41" s="20"/>
      <c r="AC41" s="8"/>
      <c r="AD41" s="8"/>
      <c r="AE41" s="1"/>
      <c r="AF41" s="6"/>
      <c r="AG41" s="1"/>
      <c r="AH41" s="34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37"/>
      <c r="AU41" s="37"/>
      <c r="AV41" s="37"/>
      <c r="AW41" s="37"/>
      <c r="AX41" s="38"/>
      <c r="AY41" s="37"/>
      <c r="AZ41" s="37"/>
      <c r="BA41" s="37"/>
      <c r="BB41" s="37"/>
      <c r="BC41" s="37"/>
      <c r="BD41" s="37"/>
      <c r="BE41" s="37"/>
      <c r="BF41" s="38"/>
      <c r="BG41" s="20"/>
      <c r="BH41" s="8"/>
      <c r="BI41" s="8"/>
      <c r="BJ41" s="1"/>
    </row>
    <row r="42" spans="1:62" ht="17.100000000000001" customHeight="1" x14ac:dyDescent="0.2">
      <c r="A42" s="26"/>
      <c r="B42" s="1"/>
      <c r="C42" s="34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7"/>
      <c r="P42" s="34"/>
      <c r="Q42" s="34"/>
      <c r="R42" s="34"/>
      <c r="S42" s="38"/>
      <c r="T42" s="34"/>
      <c r="U42" s="34"/>
      <c r="V42" s="34"/>
      <c r="W42" s="34"/>
      <c r="X42" s="34"/>
      <c r="Y42" s="34"/>
      <c r="Z42" s="34"/>
      <c r="AA42" s="38"/>
      <c r="AB42" s="21"/>
      <c r="AC42" s="1"/>
      <c r="AD42" s="1"/>
      <c r="AE42" s="1"/>
      <c r="AF42" s="26"/>
      <c r="AG42" s="1"/>
      <c r="AH42" s="34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37"/>
      <c r="AU42" s="34"/>
      <c r="AV42" s="34"/>
      <c r="AW42" s="34"/>
      <c r="AX42" s="38"/>
      <c r="AY42" s="34"/>
      <c r="AZ42" s="34"/>
      <c r="BA42" s="34"/>
      <c r="BB42" s="34"/>
      <c r="BC42" s="34"/>
      <c r="BD42" s="34"/>
      <c r="BE42" s="34"/>
      <c r="BF42" s="38"/>
      <c r="BG42" s="21"/>
      <c r="BH42" s="1"/>
      <c r="BI42" s="1"/>
      <c r="BJ42" s="1"/>
    </row>
    <row r="43" spans="1:62" ht="17.100000000000001" customHeight="1" x14ac:dyDescent="0.2">
      <c r="A43" s="26"/>
      <c r="B43" s="1"/>
      <c r="C43" s="3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7"/>
      <c r="P43" s="34"/>
      <c r="Q43" s="34"/>
      <c r="R43" s="34"/>
      <c r="S43" s="38"/>
      <c r="T43" s="34"/>
      <c r="U43" s="34"/>
      <c r="V43" s="34"/>
      <c r="W43" s="34"/>
      <c r="X43" s="34"/>
      <c r="Y43" s="34"/>
      <c r="Z43" s="34"/>
      <c r="AA43" s="38"/>
      <c r="AB43" s="21"/>
      <c r="AC43" s="1"/>
      <c r="AD43" s="1"/>
      <c r="AE43" s="1"/>
      <c r="AF43" s="26"/>
      <c r="AG43" s="1"/>
      <c r="AH43" s="34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37"/>
      <c r="AU43" s="34"/>
      <c r="AV43" s="34"/>
      <c r="AW43" s="34"/>
      <c r="AX43" s="38"/>
      <c r="AY43" s="34"/>
      <c r="AZ43" s="34"/>
      <c r="BA43" s="34"/>
      <c r="BB43" s="34"/>
      <c r="BC43" s="34"/>
      <c r="BD43" s="34"/>
      <c r="BE43" s="34"/>
      <c r="BF43" s="38"/>
      <c r="BG43" s="21"/>
      <c r="BH43" s="1"/>
      <c r="BI43" s="1"/>
      <c r="BJ43" s="1"/>
    </row>
    <row r="44" spans="1:62" ht="17.100000000000001" customHeight="1" x14ac:dyDescent="0.2">
      <c r="A44" s="26"/>
      <c r="B44" s="1"/>
      <c r="C44" s="3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7"/>
      <c r="P44" s="34"/>
      <c r="Q44" s="34"/>
      <c r="R44" s="34"/>
      <c r="S44" s="38"/>
      <c r="T44" s="34"/>
      <c r="U44" s="34"/>
      <c r="V44" s="34"/>
      <c r="W44" s="34"/>
      <c r="X44" s="34"/>
      <c r="Y44" s="34"/>
      <c r="Z44" s="34"/>
      <c r="AA44" s="38"/>
      <c r="AB44" s="21"/>
      <c r="AC44" s="1"/>
      <c r="AD44" s="1"/>
      <c r="AE44" s="1"/>
      <c r="AF44" s="26"/>
      <c r="AG44" s="1"/>
      <c r="AH44" s="34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37"/>
      <c r="AU44" s="34"/>
      <c r="AV44" s="34"/>
      <c r="AW44" s="34"/>
      <c r="AX44" s="38"/>
      <c r="AY44" s="34"/>
      <c r="AZ44" s="34"/>
      <c r="BA44" s="34"/>
      <c r="BB44" s="34"/>
      <c r="BC44" s="34"/>
      <c r="BD44" s="34"/>
      <c r="BE44" s="34"/>
      <c r="BF44" s="38"/>
      <c r="BG44" s="21"/>
      <c r="BH44" s="1"/>
      <c r="BI44" s="1"/>
      <c r="BJ44" s="1"/>
    </row>
    <row r="45" spans="1:62" x14ac:dyDescent="0.2">
      <c r="AC45" s="19"/>
      <c r="AD45" s="19"/>
    </row>
    <row r="46" spans="1:62" x14ac:dyDescent="0.2">
      <c r="AC46" s="19"/>
      <c r="AD46" s="19"/>
    </row>
  </sheetData>
  <sortState ref="B25:BJ30">
    <sortCondition ref="B25"/>
  </sortState>
  <phoneticPr fontId="0" type="noConversion"/>
  <conditionalFormatting sqref="AE2:AE22">
    <cfRule type="cellIs" dxfId="16" priority="21" operator="lessThan">
      <formula>3</formula>
    </cfRule>
  </conditionalFormatting>
  <conditionalFormatting sqref="AE25:AE28">
    <cfRule type="cellIs" dxfId="15" priority="20" operator="lessThan">
      <formula>3</formula>
    </cfRule>
  </conditionalFormatting>
  <conditionalFormatting sqref="BJ2:BJ22">
    <cfRule type="cellIs" dxfId="14" priority="19" operator="lessThan">
      <formula>3</formula>
    </cfRule>
  </conditionalFormatting>
  <conditionalFormatting sqref="BJ25:BJ28">
    <cfRule type="cellIs" dxfId="13" priority="18" operator="lessThan">
      <formula>3</formula>
    </cfRule>
  </conditionalFormatting>
  <conditionalFormatting sqref="AE29">
    <cfRule type="cellIs" dxfId="12" priority="13" operator="lessThan">
      <formula>3</formula>
    </cfRule>
  </conditionalFormatting>
  <conditionalFormatting sqref="BJ29">
    <cfRule type="cellIs" dxfId="11" priority="12" operator="lessThan">
      <formula>3</formula>
    </cfRule>
  </conditionalFormatting>
  <conditionalFormatting sqref="AE30">
    <cfRule type="cellIs" dxfId="10" priority="11" operator="lessThan">
      <formula>3</formula>
    </cfRule>
  </conditionalFormatting>
  <conditionalFormatting sqref="BJ30">
    <cfRule type="cellIs" dxfId="9" priority="10" operator="lessThan">
      <formula>3</formula>
    </cfRule>
  </conditionalFormatting>
  <conditionalFormatting sqref="AE23">
    <cfRule type="cellIs" dxfId="8" priority="9" operator="lessThan">
      <formula>3</formula>
    </cfRule>
  </conditionalFormatting>
  <conditionalFormatting sqref="BJ23">
    <cfRule type="cellIs" dxfId="7" priority="8" operator="lessThan">
      <formula>3</formula>
    </cfRule>
  </conditionalFormatting>
  <conditionalFormatting sqref="CN2:CN22">
    <cfRule type="cellIs" dxfId="6" priority="7" operator="lessThan">
      <formula>3</formula>
    </cfRule>
  </conditionalFormatting>
  <conditionalFormatting sqref="CN25:CN28">
    <cfRule type="cellIs" dxfId="5" priority="6" operator="lessThan">
      <formula>3</formula>
    </cfRule>
  </conditionalFormatting>
  <conditionalFormatting sqref="CN29">
    <cfRule type="cellIs" dxfId="4" priority="5" operator="lessThan">
      <formula>3</formula>
    </cfRule>
  </conditionalFormatting>
  <conditionalFormatting sqref="CN30">
    <cfRule type="cellIs" dxfId="3" priority="4" operator="lessThan">
      <formula>3</formula>
    </cfRule>
  </conditionalFormatting>
  <conditionalFormatting sqref="CN23">
    <cfRule type="cellIs" dxfId="2" priority="3" operator="lessThan">
      <formula>3</formula>
    </cfRule>
  </conditionalFormatting>
  <conditionalFormatting sqref="CO2:CO23">
    <cfRule type="cellIs" dxfId="1" priority="2" operator="lessThan">
      <formula>3</formula>
    </cfRule>
  </conditionalFormatting>
  <conditionalFormatting sqref="CO25:CO30">
    <cfRule type="cellIs" dxfId="0" priority="1" operator="lessThan">
      <formula>3</formula>
    </cfRule>
  </conditionalFormatting>
  <pageMargins left="0.39370078740157483" right="0.39370078740157483" top="0.78740157480314965" bottom="0.39370078740157483" header="0" footer="0"/>
  <pageSetup orientation="landscape" horizontalDpi="300" verticalDpi="300" r:id="rId1"/>
  <headerFooter alignWithMargins="0">
    <oddHeader>&amp;L&amp;"Monotype Corsiva,Normal"&amp;20I. E. San josede Venecia&amp;C&amp;"Monotype Corsiva,Normal"&amp;20Once Dos Matemáticas&amp;R&amp;"Monotype Corsiva,Normal"&amp;20 1-2 -3 Periodo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view="pageLayout" topLeftCell="A6" workbookViewId="0">
      <selection activeCell="D33" sqref="D33"/>
    </sheetView>
  </sheetViews>
  <sheetFormatPr baseColWidth="10" defaultRowHeight="12.75" x14ac:dyDescent="0.2"/>
  <cols>
    <col min="1" max="1" width="3.5703125" customWidth="1"/>
    <col min="2" max="2" width="30.28515625" customWidth="1"/>
  </cols>
  <sheetData>
    <row r="2" spans="1:7" x14ac:dyDescent="0.2">
      <c r="B2" s="26" t="s">
        <v>98</v>
      </c>
      <c r="C2" s="26" t="s">
        <v>99</v>
      </c>
      <c r="D2" s="26" t="s">
        <v>100</v>
      </c>
      <c r="E2" s="26" t="s">
        <v>101</v>
      </c>
      <c r="F2" s="26" t="s">
        <v>102</v>
      </c>
      <c r="G2" s="87" t="s">
        <v>103</v>
      </c>
    </row>
    <row r="3" spans="1:7" x14ac:dyDescent="0.2">
      <c r="A3" s="28" t="s">
        <v>104</v>
      </c>
      <c r="B3" s="27" t="s">
        <v>42</v>
      </c>
      <c r="C3" s="88">
        <v>3.25</v>
      </c>
      <c r="D3" s="88">
        <v>3.18</v>
      </c>
      <c r="E3" s="88"/>
      <c r="F3" s="88">
        <f>C3*0.3+D3*0.3+E3*0.4</f>
        <v>1.9289999999999998</v>
      </c>
      <c r="G3" s="88">
        <f>(3-F3)/0.4</f>
        <v>2.6775000000000002</v>
      </c>
    </row>
    <row r="4" spans="1:7" x14ac:dyDescent="0.2">
      <c r="A4" s="28" t="s">
        <v>105</v>
      </c>
      <c r="B4" s="30" t="s">
        <v>43</v>
      </c>
      <c r="C4" s="88">
        <v>2.19</v>
      </c>
      <c r="D4" s="88">
        <v>3.59</v>
      </c>
      <c r="E4" s="88"/>
      <c r="F4" s="88">
        <f t="shared" ref="F4:F29" si="0">C4*0.3+D4*0.3+E4*0.4</f>
        <v>1.734</v>
      </c>
      <c r="G4" s="88">
        <f t="shared" ref="G4:G29" si="1">(3-F4)/0.4</f>
        <v>3.165</v>
      </c>
    </row>
    <row r="5" spans="1:7" x14ac:dyDescent="0.2">
      <c r="A5" s="28" t="s">
        <v>106</v>
      </c>
      <c r="B5" s="27" t="s">
        <v>44</v>
      </c>
      <c r="C5" s="88">
        <v>3.13</v>
      </c>
      <c r="D5" s="88">
        <v>3.62</v>
      </c>
      <c r="E5" s="88"/>
      <c r="F5" s="88">
        <f t="shared" si="0"/>
        <v>2.0249999999999999</v>
      </c>
      <c r="G5" s="88">
        <f t="shared" si="1"/>
        <v>2.4375</v>
      </c>
    </row>
    <row r="6" spans="1:7" x14ac:dyDescent="0.2">
      <c r="A6" s="28" t="s">
        <v>107</v>
      </c>
      <c r="B6" s="27" t="s">
        <v>45</v>
      </c>
      <c r="C6" s="88">
        <v>3.6</v>
      </c>
      <c r="D6" s="88">
        <v>3.97</v>
      </c>
      <c r="E6" s="88"/>
      <c r="F6" s="88">
        <f t="shared" si="0"/>
        <v>2.2709999999999999</v>
      </c>
      <c r="G6" s="88">
        <f t="shared" si="1"/>
        <v>1.8225000000000002</v>
      </c>
    </row>
    <row r="7" spans="1:7" x14ac:dyDescent="0.2">
      <c r="A7" s="28" t="s">
        <v>108</v>
      </c>
      <c r="B7" s="27" t="s">
        <v>46</v>
      </c>
      <c r="C7" s="88">
        <v>3.07</v>
      </c>
      <c r="D7" s="88">
        <v>2.8</v>
      </c>
      <c r="E7" s="88"/>
      <c r="F7" s="88">
        <f t="shared" si="0"/>
        <v>1.7609999999999999</v>
      </c>
      <c r="G7" s="88">
        <f t="shared" si="1"/>
        <v>3.0975000000000001</v>
      </c>
    </row>
    <row r="8" spans="1:7" x14ac:dyDescent="0.2">
      <c r="A8" s="28" t="s">
        <v>109</v>
      </c>
      <c r="B8" s="27" t="s">
        <v>47</v>
      </c>
      <c r="C8" s="88">
        <v>3.57</v>
      </c>
      <c r="D8" s="88">
        <v>4.28</v>
      </c>
      <c r="E8" s="88"/>
      <c r="F8" s="88">
        <f t="shared" si="0"/>
        <v>2.355</v>
      </c>
      <c r="G8" s="88">
        <f t="shared" si="1"/>
        <v>1.6125</v>
      </c>
    </row>
    <row r="9" spans="1:7" x14ac:dyDescent="0.2">
      <c r="A9" s="28" t="s">
        <v>110</v>
      </c>
      <c r="B9" s="30" t="s">
        <v>48</v>
      </c>
      <c r="C9" s="88">
        <v>3.87</v>
      </c>
      <c r="D9" s="88">
        <v>5</v>
      </c>
      <c r="E9" s="88"/>
      <c r="F9" s="88">
        <f t="shared" si="0"/>
        <v>2.661</v>
      </c>
      <c r="G9" s="88">
        <f t="shared" si="1"/>
        <v>0.84749999999999992</v>
      </c>
    </row>
    <row r="10" spans="1:7" x14ac:dyDescent="0.2">
      <c r="A10" s="28" t="s">
        <v>111</v>
      </c>
      <c r="B10" s="30" t="s">
        <v>67</v>
      </c>
      <c r="C10" s="88">
        <v>3.02</v>
      </c>
      <c r="D10" s="88">
        <v>2.13</v>
      </c>
      <c r="E10" s="88"/>
      <c r="F10" s="88">
        <f t="shared" si="0"/>
        <v>1.5449999999999999</v>
      </c>
      <c r="G10" s="88">
        <f t="shared" si="1"/>
        <v>3.6375000000000002</v>
      </c>
    </row>
    <row r="11" spans="1:7" x14ac:dyDescent="0.2">
      <c r="A11" s="28" t="s">
        <v>112</v>
      </c>
      <c r="B11" s="27" t="s">
        <v>49</v>
      </c>
      <c r="C11" s="88">
        <v>2.8</v>
      </c>
      <c r="D11" s="88">
        <v>3.92</v>
      </c>
      <c r="E11" s="88"/>
      <c r="F11" s="88">
        <f t="shared" si="0"/>
        <v>2.016</v>
      </c>
      <c r="G11" s="88">
        <f t="shared" si="1"/>
        <v>2.46</v>
      </c>
    </row>
    <row r="12" spans="1:7" x14ac:dyDescent="0.2">
      <c r="A12" s="28" t="s">
        <v>8</v>
      </c>
      <c r="B12" s="31" t="s">
        <v>50</v>
      </c>
      <c r="C12" s="88">
        <v>2.74</v>
      </c>
      <c r="D12" s="88">
        <v>2.81</v>
      </c>
      <c r="E12" s="88"/>
      <c r="F12" s="88">
        <f t="shared" si="0"/>
        <v>1.665</v>
      </c>
      <c r="G12" s="88">
        <f t="shared" si="1"/>
        <v>3.3374999999999999</v>
      </c>
    </row>
    <row r="13" spans="1:7" x14ac:dyDescent="0.2">
      <c r="A13" s="28" t="s">
        <v>22</v>
      </c>
      <c r="B13" s="27" t="s">
        <v>51</v>
      </c>
      <c r="C13" s="88">
        <v>3.16</v>
      </c>
      <c r="D13" s="88">
        <v>3.34</v>
      </c>
      <c r="E13" s="88"/>
      <c r="F13" s="88">
        <f t="shared" si="0"/>
        <v>1.95</v>
      </c>
      <c r="G13" s="88">
        <f t="shared" si="1"/>
        <v>2.625</v>
      </c>
    </row>
    <row r="14" spans="1:7" x14ac:dyDescent="0.2">
      <c r="A14" s="28" t="s">
        <v>9</v>
      </c>
      <c r="B14" s="30" t="s">
        <v>53</v>
      </c>
      <c r="C14" s="88">
        <v>3.19</v>
      </c>
      <c r="D14" s="88">
        <v>3.84</v>
      </c>
      <c r="E14" s="88"/>
      <c r="F14" s="88">
        <f t="shared" si="0"/>
        <v>2.109</v>
      </c>
      <c r="G14" s="88">
        <f t="shared" si="1"/>
        <v>2.2275</v>
      </c>
    </row>
    <row r="15" spans="1:7" x14ac:dyDescent="0.2">
      <c r="A15" s="28" t="s">
        <v>10</v>
      </c>
      <c r="B15" s="27" t="s">
        <v>54</v>
      </c>
      <c r="C15" s="88">
        <v>3.28</v>
      </c>
      <c r="D15" s="88">
        <v>3.32</v>
      </c>
      <c r="E15" s="88"/>
      <c r="F15" s="88">
        <f t="shared" si="0"/>
        <v>1.9799999999999998</v>
      </c>
      <c r="G15" s="88">
        <f t="shared" si="1"/>
        <v>2.5500000000000003</v>
      </c>
    </row>
    <row r="16" spans="1:7" x14ac:dyDescent="0.2">
      <c r="A16" s="28" t="s">
        <v>23</v>
      </c>
      <c r="B16" s="27" t="s">
        <v>55</v>
      </c>
      <c r="C16" s="88">
        <v>2.89</v>
      </c>
      <c r="D16" s="88">
        <v>3.08</v>
      </c>
      <c r="E16" s="88"/>
      <c r="F16" s="88">
        <f t="shared" si="0"/>
        <v>1.7909999999999999</v>
      </c>
      <c r="G16" s="88">
        <f t="shared" si="1"/>
        <v>3.0225</v>
      </c>
    </row>
    <row r="17" spans="1:7" x14ac:dyDescent="0.2">
      <c r="A17" s="28" t="s">
        <v>24</v>
      </c>
      <c r="B17" s="27" t="s">
        <v>56</v>
      </c>
      <c r="C17" s="88">
        <v>3.32</v>
      </c>
      <c r="D17" s="88">
        <v>2.75</v>
      </c>
      <c r="E17" s="88"/>
      <c r="F17" s="88">
        <f t="shared" si="0"/>
        <v>1.8209999999999997</v>
      </c>
      <c r="G17" s="88">
        <f t="shared" si="1"/>
        <v>2.9475000000000007</v>
      </c>
    </row>
    <row r="18" spans="1:7" x14ac:dyDescent="0.2">
      <c r="A18" s="28" t="s">
        <v>11</v>
      </c>
      <c r="B18" s="52" t="s">
        <v>77</v>
      </c>
      <c r="C18" s="88">
        <v>3.63</v>
      </c>
      <c r="D18" s="88">
        <v>3.28</v>
      </c>
      <c r="E18" s="88"/>
      <c r="F18" s="88">
        <f t="shared" si="0"/>
        <v>2.073</v>
      </c>
      <c r="G18" s="88">
        <f t="shared" si="1"/>
        <v>2.3174999999999999</v>
      </c>
    </row>
    <row r="19" spans="1:7" x14ac:dyDescent="0.2">
      <c r="A19" s="28" t="s">
        <v>12</v>
      </c>
      <c r="B19" s="30" t="s">
        <v>57</v>
      </c>
      <c r="C19" s="88">
        <v>3.14</v>
      </c>
      <c r="D19" s="88">
        <v>3.23</v>
      </c>
      <c r="E19" s="88"/>
      <c r="F19" s="88">
        <f t="shared" si="0"/>
        <v>1.911</v>
      </c>
      <c r="G19" s="88">
        <f t="shared" si="1"/>
        <v>2.7224999999999997</v>
      </c>
    </row>
    <row r="20" spans="1:7" x14ac:dyDescent="0.2">
      <c r="A20" s="28" t="s">
        <v>13</v>
      </c>
      <c r="B20" s="71" t="s">
        <v>91</v>
      </c>
      <c r="C20" s="88">
        <v>2.4900000000000002</v>
      </c>
      <c r="D20" s="88">
        <v>3.15</v>
      </c>
      <c r="E20" s="88"/>
      <c r="F20" s="88">
        <f t="shared" si="0"/>
        <v>1.6919999999999999</v>
      </c>
      <c r="G20" s="88">
        <f t="shared" si="1"/>
        <v>3.27</v>
      </c>
    </row>
    <row r="21" spans="1:7" x14ac:dyDescent="0.2">
      <c r="A21" s="28" t="s">
        <v>14</v>
      </c>
      <c r="B21" s="27" t="s">
        <v>58</v>
      </c>
      <c r="C21" s="88">
        <v>4.75</v>
      </c>
      <c r="D21" s="88">
        <v>5</v>
      </c>
      <c r="E21" s="88"/>
      <c r="F21" s="88">
        <f t="shared" si="0"/>
        <v>2.9249999999999998</v>
      </c>
      <c r="G21" s="88">
        <f t="shared" si="1"/>
        <v>0.18750000000000044</v>
      </c>
    </row>
    <row r="22" spans="1:7" x14ac:dyDescent="0.2">
      <c r="A22" s="28" t="s">
        <v>15</v>
      </c>
      <c r="B22" s="27" t="s">
        <v>59</v>
      </c>
      <c r="C22" s="88">
        <v>3.17</v>
      </c>
      <c r="D22" s="88">
        <v>3.55</v>
      </c>
      <c r="E22" s="88"/>
      <c r="F22" s="88">
        <f t="shared" si="0"/>
        <v>2.016</v>
      </c>
      <c r="G22" s="88">
        <f t="shared" si="1"/>
        <v>2.46</v>
      </c>
    </row>
    <row r="23" spans="1:7" x14ac:dyDescent="0.2">
      <c r="A23" s="28" t="s">
        <v>16</v>
      </c>
      <c r="B23" s="27" t="s">
        <v>60</v>
      </c>
      <c r="C23" s="88">
        <v>3.01</v>
      </c>
      <c r="D23" s="88">
        <v>3.6</v>
      </c>
      <c r="E23" s="88"/>
      <c r="F23" s="88">
        <f t="shared" si="0"/>
        <v>1.9830000000000001</v>
      </c>
      <c r="G23" s="88">
        <f t="shared" si="1"/>
        <v>2.5424999999999995</v>
      </c>
    </row>
    <row r="24" spans="1:7" x14ac:dyDescent="0.2">
      <c r="A24" s="28" t="s">
        <v>17</v>
      </c>
      <c r="B24" s="29" t="s">
        <v>61</v>
      </c>
      <c r="C24" s="88">
        <v>3.17</v>
      </c>
      <c r="D24" s="88">
        <v>3.49</v>
      </c>
      <c r="E24" s="88"/>
      <c r="F24" s="88">
        <f t="shared" si="0"/>
        <v>1.9979999999999998</v>
      </c>
      <c r="G24" s="88">
        <f t="shared" si="1"/>
        <v>2.5050000000000003</v>
      </c>
    </row>
    <row r="25" spans="1:7" x14ac:dyDescent="0.2">
      <c r="A25" s="28" t="s">
        <v>18</v>
      </c>
      <c r="B25" s="29" t="s">
        <v>62</v>
      </c>
      <c r="C25" s="88">
        <v>1.99</v>
      </c>
      <c r="D25" s="88">
        <v>2.96</v>
      </c>
      <c r="E25" s="88"/>
      <c r="F25" s="88">
        <f t="shared" si="0"/>
        <v>1.4849999999999999</v>
      </c>
      <c r="G25" s="88">
        <f t="shared" si="1"/>
        <v>3.7875000000000001</v>
      </c>
    </row>
    <row r="26" spans="1:7" x14ac:dyDescent="0.2">
      <c r="A26" s="28" t="s">
        <v>19</v>
      </c>
      <c r="B26" s="27" t="s">
        <v>63</v>
      </c>
      <c r="C26" s="88">
        <v>3.35</v>
      </c>
      <c r="D26" s="88">
        <v>3.53</v>
      </c>
      <c r="E26" s="88"/>
      <c r="F26" s="88">
        <f t="shared" si="0"/>
        <v>2.0640000000000001</v>
      </c>
      <c r="G26" s="88">
        <f t="shared" si="1"/>
        <v>2.34</v>
      </c>
    </row>
    <row r="27" spans="1:7" x14ac:dyDescent="0.2">
      <c r="A27" s="28" t="s">
        <v>20</v>
      </c>
      <c r="B27" s="27" t="s">
        <v>64</v>
      </c>
      <c r="C27" s="88">
        <v>3.35</v>
      </c>
      <c r="D27" s="88">
        <v>3.57</v>
      </c>
      <c r="E27" s="88"/>
      <c r="F27" s="88">
        <f t="shared" si="0"/>
        <v>2.0759999999999996</v>
      </c>
      <c r="G27" s="88">
        <f t="shared" si="1"/>
        <v>2.3100000000000009</v>
      </c>
    </row>
    <row r="28" spans="1:7" x14ac:dyDescent="0.2">
      <c r="A28" s="28" t="s">
        <v>21</v>
      </c>
      <c r="B28" s="29" t="s">
        <v>65</v>
      </c>
      <c r="C28" s="88">
        <v>2.1800000000000002</v>
      </c>
      <c r="D28" s="88">
        <v>3</v>
      </c>
      <c r="E28" s="88"/>
      <c r="F28" s="88">
        <f t="shared" si="0"/>
        <v>1.5539999999999998</v>
      </c>
      <c r="G28" s="88">
        <f t="shared" si="1"/>
        <v>3.6150000000000002</v>
      </c>
    </row>
    <row r="29" spans="1:7" x14ac:dyDescent="0.2">
      <c r="A29" s="28" t="s">
        <v>76</v>
      </c>
      <c r="B29" s="27" t="s">
        <v>66</v>
      </c>
      <c r="C29" s="88">
        <v>3.52</v>
      </c>
      <c r="D29" s="88">
        <v>4.41</v>
      </c>
      <c r="E29" s="88"/>
      <c r="F29" s="88">
        <f t="shared" si="0"/>
        <v>2.379</v>
      </c>
      <c r="G29" s="88">
        <f t="shared" si="1"/>
        <v>1.5525</v>
      </c>
    </row>
    <row r="30" spans="1:7" x14ac:dyDescent="0.2">
      <c r="A30" s="28"/>
      <c r="B30" s="29"/>
      <c r="C30" s="88"/>
      <c r="D30" s="88"/>
      <c r="E30" s="88"/>
      <c r="F30" s="88"/>
      <c r="G30" s="88"/>
    </row>
    <row r="31" spans="1:7" x14ac:dyDescent="0.2">
      <c r="A31" s="28"/>
      <c r="B31" s="27"/>
      <c r="C31" s="88"/>
      <c r="D31" s="88"/>
      <c r="E31" s="88"/>
      <c r="F31" s="88"/>
      <c r="G31" s="88"/>
    </row>
    <row r="32" spans="1:7" x14ac:dyDescent="0.2">
      <c r="A32" s="28"/>
      <c r="B32" s="52"/>
      <c r="C32" s="88"/>
      <c r="D32" s="88"/>
      <c r="E32" s="88"/>
      <c r="F32" s="88"/>
      <c r="G32" s="88"/>
    </row>
  </sheetData>
  <phoneticPr fontId="0" type="noConversion"/>
  <pageMargins left="0.75" right="0.75" top="1" bottom="1" header="0" footer="0"/>
  <pageSetup orientation="portrait" r:id="rId1"/>
  <headerFooter alignWithMargins="0">
    <oddHeader>&amp;CMatemáticas11°.2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Nanan</dc:creator>
  <cp:lastModifiedBy>cpe</cp:lastModifiedBy>
  <cp:lastPrinted>2014-11-07T20:52:03Z</cp:lastPrinted>
  <dcterms:created xsi:type="dcterms:W3CDTF">2004-01-21T18:08:01Z</dcterms:created>
  <dcterms:modified xsi:type="dcterms:W3CDTF">2014-11-07T21:11:58Z</dcterms:modified>
</cp:coreProperties>
</file>